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!Data!\2020\9182-26 TV20-012-TI Rek. kulturního domu v Hájku čp.20 - ÚSPORY ENERGIÍ\Hájek_Soupisy PaD - úspory energií  18.2.2021\"/>
    </mc:Choice>
  </mc:AlternateContent>
  <bookViews>
    <workbookView xWindow="0" yWindow="0" windowWidth="0" windowHeight="0"/>
  </bookViews>
  <sheets>
    <sheet name="Rekapitulace stavby" sheetId="1" r:id="rId1"/>
    <sheet name="A - Stavební a konstrukčn..." sheetId="2" r:id="rId2"/>
    <sheet name="D - Zařízení silnoproudé ..." sheetId="3" r:id="rId3"/>
    <sheet name="E - Vytápění, rozvod plynu" sheetId="4" r:id="rId4"/>
    <sheet name="G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Stavební a konstrukčn...'!$C$145:$K$2224</definedName>
    <definedName name="_xlnm.Print_Area" localSheetId="1">'A - Stavební a konstrukčn...'!$C$82:$J$127,'A - Stavební a konstrukčn...'!$C$133:$K$2224</definedName>
    <definedName name="_xlnm.Print_Titles" localSheetId="1">'A - Stavební a konstrukčn...'!$145:$145</definedName>
    <definedName name="_xlnm._FilterDatabase" localSheetId="2" hidden="1">'D - Zařízení silnoproudé ...'!$C$116:$K$119</definedName>
    <definedName name="_xlnm.Print_Area" localSheetId="2">'D - Zařízení silnoproudé ...'!$C$82:$J$98,'D - Zařízení silnoproudé ...'!$C$104:$K$119</definedName>
    <definedName name="_xlnm.Print_Titles" localSheetId="2">'D - Zařízení silnoproudé ...'!$116:$116</definedName>
    <definedName name="_xlnm._FilterDatabase" localSheetId="3" hidden="1">'E - Vytápění, rozvod plynu'!$C$129:$K$286</definedName>
    <definedName name="_xlnm.Print_Area" localSheetId="3">'E - Vytápění, rozvod plynu'!$C$82:$J$111,'E - Vytápění, rozvod plynu'!$C$117:$K$286</definedName>
    <definedName name="_xlnm.Print_Titles" localSheetId="3">'E - Vytápění, rozvod plynu'!$129:$129</definedName>
    <definedName name="_xlnm._FilterDatabase" localSheetId="4" hidden="1">'G - VRN'!$C$122:$K$177</definedName>
    <definedName name="_xlnm.Print_Area" localSheetId="4">'G - VRN'!$C$82:$J$104,'G - VRN'!$C$110:$K$177</definedName>
    <definedName name="_xlnm.Print_Titles" localSheetId="4">'G - VRN'!$122:$122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113"/>
  <c i="4" r="J37"/>
  <c r="J36"/>
  <c i="1" r="AY97"/>
  <c i="4" r="J35"/>
  <c i="1" r="AX97"/>
  <c i="4"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T132"/>
  <c r="T131"/>
  <c r="R133"/>
  <c r="R132"/>
  <c r="R131"/>
  <c r="P133"/>
  <c r="P132"/>
  <c r="P131"/>
  <c r="J127"/>
  <c r="J126"/>
  <c r="F126"/>
  <c r="F124"/>
  <c r="E122"/>
  <c r="J92"/>
  <c r="J91"/>
  <c r="F91"/>
  <c r="F89"/>
  <c r="E87"/>
  <c r="J18"/>
  <c r="E18"/>
  <c r="F127"/>
  <c r="J17"/>
  <c r="J12"/>
  <c r="J124"/>
  <c r="E7"/>
  <c r="E85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J114"/>
  <c r="J113"/>
  <c r="F113"/>
  <c r="F111"/>
  <c r="E109"/>
  <c r="J92"/>
  <c r="J91"/>
  <c r="F91"/>
  <c r="F89"/>
  <c r="E87"/>
  <c r="J18"/>
  <c r="E18"/>
  <c r="F114"/>
  <c r="J17"/>
  <c r="J12"/>
  <c r="J89"/>
  <c r="E7"/>
  <c r="E85"/>
  <c i="2" r="J37"/>
  <c r="J36"/>
  <c i="1" r="AY95"/>
  <c i="2" r="J35"/>
  <c i="1" r="AX95"/>
  <c i="2" r="BI2216"/>
  <c r="BH2216"/>
  <c r="BG2216"/>
  <c r="BF2216"/>
  <c r="T2216"/>
  <c r="R2216"/>
  <c r="P2216"/>
  <c r="BI2204"/>
  <c r="BH2204"/>
  <c r="BG2204"/>
  <c r="BF2204"/>
  <c r="T2204"/>
  <c r="R2204"/>
  <c r="P2204"/>
  <c r="BI2192"/>
  <c r="BH2192"/>
  <c r="BG2192"/>
  <c r="BF2192"/>
  <c r="T2192"/>
  <c r="R2192"/>
  <c r="P2192"/>
  <c r="BI2180"/>
  <c r="BH2180"/>
  <c r="BG2180"/>
  <c r="BF2180"/>
  <c r="T2180"/>
  <c r="R2180"/>
  <c r="P2180"/>
  <c r="BI2168"/>
  <c r="BH2168"/>
  <c r="BG2168"/>
  <c r="BF2168"/>
  <c r="T2168"/>
  <c r="R2168"/>
  <c r="P2168"/>
  <c r="BI2156"/>
  <c r="BH2156"/>
  <c r="BG2156"/>
  <c r="BF2156"/>
  <c r="T2156"/>
  <c r="R2156"/>
  <c r="P2156"/>
  <c r="BI2145"/>
  <c r="BH2145"/>
  <c r="BG2145"/>
  <c r="BF2145"/>
  <c r="T2145"/>
  <c r="R2145"/>
  <c r="P2145"/>
  <c r="BI2131"/>
  <c r="BH2131"/>
  <c r="BG2131"/>
  <c r="BF2131"/>
  <c r="T2131"/>
  <c r="R2131"/>
  <c r="P2131"/>
  <c r="BI2119"/>
  <c r="BH2119"/>
  <c r="BG2119"/>
  <c r="BF2119"/>
  <c r="T2119"/>
  <c r="R2119"/>
  <c r="P2119"/>
  <c r="BI2104"/>
  <c r="BH2104"/>
  <c r="BG2104"/>
  <c r="BF2104"/>
  <c r="T2104"/>
  <c r="R2104"/>
  <c r="P2104"/>
  <c r="BI2093"/>
  <c r="BH2093"/>
  <c r="BG2093"/>
  <c r="BF2093"/>
  <c r="T2093"/>
  <c r="R2093"/>
  <c r="P2093"/>
  <c r="BI2080"/>
  <c r="BH2080"/>
  <c r="BG2080"/>
  <c r="BF2080"/>
  <c r="T2080"/>
  <c r="R2080"/>
  <c r="P2080"/>
  <c r="BI2067"/>
  <c r="BH2067"/>
  <c r="BG2067"/>
  <c r="BF2067"/>
  <c r="T2067"/>
  <c r="R2067"/>
  <c r="P2067"/>
  <c r="BI2054"/>
  <c r="BH2054"/>
  <c r="BG2054"/>
  <c r="BF2054"/>
  <c r="T2054"/>
  <c r="R2054"/>
  <c r="P2054"/>
  <c r="BI2041"/>
  <c r="BH2041"/>
  <c r="BG2041"/>
  <c r="BF2041"/>
  <c r="T2041"/>
  <c r="R2041"/>
  <c r="P2041"/>
  <c r="BI2029"/>
  <c r="BH2029"/>
  <c r="BG2029"/>
  <c r="BF2029"/>
  <c r="T2029"/>
  <c r="R2029"/>
  <c r="P2029"/>
  <c r="BI2017"/>
  <c r="BH2017"/>
  <c r="BG2017"/>
  <c r="BF2017"/>
  <c r="T2017"/>
  <c r="R2017"/>
  <c r="P2017"/>
  <c r="BI2015"/>
  <c r="BH2015"/>
  <c r="BG2015"/>
  <c r="BF2015"/>
  <c r="T2015"/>
  <c r="R2015"/>
  <c r="P2015"/>
  <c r="BI2012"/>
  <c r="BH2012"/>
  <c r="BG2012"/>
  <c r="BF2012"/>
  <c r="T2012"/>
  <c r="R2012"/>
  <c r="P2012"/>
  <c r="BI2003"/>
  <c r="BH2003"/>
  <c r="BG2003"/>
  <c r="BF2003"/>
  <c r="T2003"/>
  <c r="R2003"/>
  <c r="P2003"/>
  <c r="BI2001"/>
  <c r="BH2001"/>
  <c r="BG2001"/>
  <c r="BF2001"/>
  <c r="T2001"/>
  <c r="R2001"/>
  <c r="P2001"/>
  <c r="BI1997"/>
  <c r="BH1997"/>
  <c r="BG1997"/>
  <c r="BF1997"/>
  <c r="T1997"/>
  <c r="R1997"/>
  <c r="P1997"/>
  <c r="BI1992"/>
  <c r="BH1992"/>
  <c r="BG1992"/>
  <c r="BF1992"/>
  <c r="T1992"/>
  <c r="R1992"/>
  <c r="P1992"/>
  <c r="BI1985"/>
  <c r="BH1985"/>
  <c r="BG1985"/>
  <c r="BF1985"/>
  <c r="T1985"/>
  <c r="R1985"/>
  <c r="P1985"/>
  <c r="BI1982"/>
  <c r="BH1982"/>
  <c r="BG1982"/>
  <c r="BF1982"/>
  <c r="T1982"/>
  <c r="R1982"/>
  <c r="P1982"/>
  <c r="BI1973"/>
  <c r="BH1973"/>
  <c r="BG1973"/>
  <c r="BF1973"/>
  <c r="T1973"/>
  <c r="R1973"/>
  <c r="P1973"/>
  <c r="BI1971"/>
  <c r="BH1971"/>
  <c r="BG1971"/>
  <c r="BF1971"/>
  <c r="T1971"/>
  <c r="R1971"/>
  <c r="P1971"/>
  <c r="BI1968"/>
  <c r="BH1968"/>
  <c r="BG1968"/>
  <c r="BF1968"/>
  <c r="T1968"/>
  <c r="R1968"/>
  <c r="P1968"/>
  <c r="BI1964"/>
  <c r="BH1964"/>
  <c r="BG1964"/>
  <c r="BF1964"/>
  <c r="T1964"/>
  <c r="R1964"/>
  <c r="P1964"/>
  <c r="BI1961"/>
  <c r="BH1961"/>
  <c r="BG1961"/>
  <c r="BF1961"/>
  <c r="T1961"/>
  <c r="R1961"/>
  <c r="P1961"/>
  <c r="BI1958"/>
  <c r="BH1958"/>
  <c r="BG1958"/>
  <c r="BF1958"/>
  <c r="T1958"/>
  <c r="R1958"/>
  <c r="P1958"/>
  <c r="BI1951"/>
  <c r="BH1951"/>
  <c r="BG1951"/>
  <c r="BF1951"/>
  <c r="T1951"/>
  <c r="R1951"/>
  <c r="P1951"/>
  <c r="BI1947"/>
  <c r="BH1947"/>
  <c r="BG1947"/>
  <c r="BF1947"/>
  <c r="T1947"/>
  <c r="R1947"/>
  <c r="P1947"/>
  <c r="BI1940"/>
  <c r="BH1940"/>
  <c r="BG1940"/>
  <c r="BF1940"/>
  <c r="T1940"/>
  <c r="R1940"/>
  <c r="P1940"/>
  <c r="BI1933"/>
  <c r="BH1933"/>
  <c r="BG1933"/>
  <c r="BF1933"/>
  <c r="T1933"/>
  <c r="R1933"/>
  <c r="P1933"/>
  <c r="BI1929"/>
  <c r="BH1929"/>
  <c r="BG1929"/>
  <c r="BF1929"/>
  <c r="T1929"/>
  <c r="R1929"/>
  <c r="P1929"/>
  <c r="BI1926"/>
  <c r="BH1926"/>
  <c r="BG1926"/>
  <c r="BF1926"/>
  <c r="T1926"/>
  <c r="R1926"/>
  <c r="P1926"/>
  <c r="BI1924"/>
  <c r="BH1924"/>
  <c r="BG1924"/>
  <c r="BF1924"/>
  <c r="T1924"/>
  <c r="R1924"/>
  <c r="P1924"/>
  <c r="BI1911"/>
  <c r="BH1911"/>
  <c r="BG1911"/>
  <c r="BF1911"/>
  <c r="T1911"/>
  <c r="R1911"/>
  <c r="P1911"/>
  <c r="BI1906"/>
  <c r="BH1906"/>
  <c r="BG1906"/>
  <c r="BF1906"/>
  <c r="T1906"/>
  <c r="R1906"/>
  <c r="P1906"/>
  <c r="BI1903"/>
  <c r="BH1903"/>
  <c r="BG1903"/>
  <c r="BF1903"/>
  <c r="T1903"/>
  <c r="R1903"/>
  <c r="P1903"/>
  <c r="BI1901"/>
  <c r="BH1901"/>
  <c r="BG1901"/>
  <c r="BF1901"/>
  <c r="T1901"/>
  <c r="R1901"/>
  <c r="P1901"/>
  <c r="BI1895"/>
  <c r="BH1895"/>
  <c r="BG1895"/>
  <c r="BF1895"/>
  <c r="T1895"/>
  <c r="R1895"/>
  <c r="P1895"/>
  <c r="BI1889"/>
  <c r="BH1889"/>
  <c r="BG1889"/>
  <c r="BF1889"/>
  <c r="T1889"/>
  <c r="R1889"/>
  <c r="P1889"/>
  <c r="BI1879"/>
  <c r="BH1879"/>
  <c r="BG1879"/>
  <c r="BF1879"/>
  <c r="T1879"/>
  <c r="R1879"/>
  <c r="P1879"/>
  <c r="BI1877"/>
  <c r="BH1877"/>
  <c r="BG1877"/>
  <c r="BF1877"/>
  <c r="T1877"/>
  <c r="R1877"/>
  <c r="P1877"/>
  <c r="BI1872"/>
  <c r="BH1872"/>
  <c r="BG1872"/>
  <c r="BF1872"/>
  <c r="T1872"/>
  <c r="R1872"/>
  <c r="P1872"/>
  <c r="BI1865"/>
  <c r="BH1865"/>
  <c r="BG1865"/>
  <c r="BF1865"/>
  <c r="T1865"/>
  <c r="R1865"/>
  <c r="P1865"/>
  <c r="BI1860"/>
  <c r="BH1860"/>
  <c r="BG1860"/>
  <c r="BF1860"/>
  <c r="T1860"/>
  <c r="R1860"/>
  <c r="P1860"/>
  <c r="BI1858"/>
  <c r="BH1858"/>
  <c r="BG1858"/>
  <c r="BF1858"/>
  <c r="T1858"/>
  <c r="R1858"/>
  <c r="P1858"/>
  <c r="BI1855"/>
  <c r="BH1855"/>
  <c r="BG1855"/>
  <c r="BF1855"/>
  <c r="T1855"/>
  <c r="R1855"/>
  <c r="P1855"/>
  <c r="BI1854"/>
  <c r="BH1854"/>
  <c r="BG1854"/>
  <c r="BF1854"/>
  <c r="T1854"/>
  <c r="R1854"/>
  <c r="P1854"/>
  <c r="BI1851"/>
  <c r="BH1851"/>
  <c r="BG1851"/>
  <c r="BF1851"/>
  <c r="T1851"/>
  <c r="R1851"/>
  <c r="P1851"/>
  <c r="BI1848"/>
  <c r="BH1848"/>
  <c r="BG1848"/>
  <c r="BF1848"/>
  <c r="T1848"/>
  <c r="R1848"/>
  <c r="P1848"/>
  <c r="BI1842"/>
  <c r="BH1842"/>
  <c r="BG1842"/>
  <c r="BF1842"/>
  <c r="T1842"/>
  <c r="R1842"/>
  <c r="P1842"/>
  <c r="BI1839"/>
  <c r="BH1839"/>
  <c r="BG1839"/>
  <c r="BF1839"/>
  <c r="T1839"/>
  <c r="R1839"/>
  <c r="P1839"/>
  <c r="BI1833"/>
  <c r="BH1833"/>
  <c r="BG1833"/>
  <c r="BF1833"/>
  <c r="T1833"/>
  <c r="R1833"/>
  <c r="P1833"/>
  <c r="BI1832"/>
  <c r="BH1832"/>
  <c r="BG1832"/>
  <c r="BF1832"/>
  <c r="T1832"/>
  <c r="R1832"/>
  <c r="P1832"/>
  <c r="BI1828"/>
  <c r="BH1828"/>
  <c r="BG1828"/>
  <c r="BF1828"/>
  <c r="T1828"/>
  <c r="R1828"/>
  <c r="P1828"/>
  <c r="BI1824"/>
  <c r="BH1824"/>
  <c r="BG1824"/>
  <c r="BF1824"/>
  <c r="T1824"/>
  <c r="R1824"/>
  <c r="P1824"/>
  <c r="BI1822"/>
  <c r="BH1822"/>
  <c r="BG1822"/>
  <c r="BF1822"/>
  <c r="T1822"/>
  <c r="R1822"/>
  <c r="P1822"/>
  <c r="BI1821"/>
  <c r="BH1821"/>
  <c r="BG1821"/>
  <c r="BF1821"/>
  <c r="T1821"/>
  <c r="R1821"/>
  <c r="P1821"/>
  <c r="BI1817"/>
  <c r="BH1817"/>
  <c r="BG1817"/>
  <c r="BF1817"/>
  <c r="T1817"/>
  <c r="R1817"/>
  <c r="P1817"/>
  <c r="BI1804"/>
  <c r="BH1804"/>
  <c r="BG1804"/>
  <c r="BF1804"/>
  <c r="T1804"/>
  <c r="R1804"/>
  <c r="P1804"/>
  <c r="BI1797"/>
  <c r="BH1797"/>
  <c r="BG1797"/>
  <c r="BF1797"/>
  <c r="T1797"/>
  <c r="R1797"/>
  <c r="P1797"/>
  <c r="BI1793"/>
  <c r="BH1793"/>
  <c r="BG1793"/>
  <c r="BF1793"/>
  <c r="T1793"/>
  <c r="R1793"/>
  <c r="P1793"/>
  <c r="BI1789"/>
  <c r="BH1789"/>
  <c r="BG1789"/>
  <c r="BF1789"/>
  <c r="T1789"/>
  <c r="R1789"/>
  <c r="P1789"/>
  <c r="BI1785"/>
  <c r="BH1785"/>
  <c r="BG1785"/>
  <c r="BF1785"/>
  <c r="T1785"/>
  <c r="R1785"/>
  <c r="P1785"/>
  <c r="BI1779"/>
  <c r="BH1779"/>
  <c r="BG1779"/>
  <c r="BF1779"/>
  <c r="T1779"/>
  <c r="R1779"/>
  <c r="P1779"/>
  <c r="BI1769"/>
  <c r="BH1769"/>
  <c r="BG1769"/>
  <c r="BF1769"/>
  <c r="T1769"/>
  <c r="R1769"/>
  <c r="P1769"/>
  <c r="BI1763"/>
  <c r="BH1763"/>
  <c r="BG1763"/>
  <c r="BF1763"/>
  <c r="T1763"/>
  <c r="R1763"/>
  <c r="P1763"/>
  <c r="BI1761"/>
  <c r="BH1761"/>
  <c r="BG1761"/>
  <c r="BF1761"/>
  <c r="T1761"/>
  <c r="R1761"/>
  <c r="P1761"/>
  <c r="BI1758"/>
  <c r="BH1758"/>
  <c r="BG1758"/>
  <c r="BF1758"/>
  <c r="T1758"/>
  <c r="R1758"/>
  <c r="P1758"/>
  <c r="BI1753"/>
  <c r="BH1753"/>
  <c r="BG1753"/>
  <c r="BF1753"/>
  <c r="T1753"/>
  <c r="R1753"/>
  <c r="P1753"/>
  <c r="BI1748"/>
  <c r="BH1748"/>
  <c r="BG1748"/>
  <c r="BF1748"/>
  <c r="T1748"/>
  <c r="R1748"/>
  <c r="P1748"/>
  <c r="BI1734"/>
  <c r="BH1734"/>
  <c r="BG1734"/>
  <c r="BF1734"/>
  <c r="T1734"/>
  <c r="R1734"/>
  <c r="P1734"/>
  <c r="BI1732"/>
  <c r="BH1732"/>
  <c r="BG1732"/>
  <c r="BF1732"/>
  <c r="T1732"/>
  <c r="R1732"/>
  <c r="P1732"/>
  <c r="BI1718"/>
  <c r="BH1718"/>
  <c r="BG1718"/>
  <c r="BF1718"/>
  <c r="T1718"/>
  <c r="R1718"/>
  <c r="P1718"/>
  <c r="BI1706"/>
  <c r="BH1706"/>
  <c r="BG1706"/>
  <c r="BF1706"/>
  <c r="T1706"/>
  <c r="R1706"/>
  <c r="P1706"/>
  <c r="BI1694"/>
  <c r="BH1694"/>
  <c r="BG1694"/>
  <c r="BF1694"/>
  <c r="T1694"/>
  <c r="R1694"/>
  <c r="P1694"/>
  <c r="BI1678"/>
  <c r="BH1678"/>
  <c r="BG1678"/>
  <c r="BF1678"/>
  <c r="T1678"/>
  <c r="R1678"/>
  <c r="P1678"/>
  <c r="BI1677"/>
  <c r="BH1677"/>
  <c r="BG1677"/>
  <c r="BF1677"/>
  <c r="T1677"/>
  <c r="R1677"/>
  <c r="P1677"/>
  <c r="BI1676"/>
  <c r="BH1676"/>
  <c r="BG1676"/>
  <c r="BF1676"/>
  <c r="T1676"/>
  <c r="R1676"/>
  <c r="P1676"/>
  <c r="BI1675"/>
  <c r="BH1675"/>
  <c r="BG1675"/>
  <c r="BF1675"/>
  <c r="T1675"/>
  <c r="R1675"/>
  <c r="P1675"/>
  <c r="BI1674"/>
  <c r="BH1674"/>
  <c r="BG1674"/>
  <c r="BF1674"/>
  <c r="T1674"/>
  <c r="R1674"/>
  <c r="P1674"/>
  <c r="BI1673"/>
  <c r="BH1673"/>
  <c r="BG1673"/>
  <c r="BF1673"/>
  <c r="T1673"/>
  <c r="R1673"/>
  <c r="P1673"/>
  <c r="BI1664"/>
  <c r="BH1664"/>
  <c r="BG1664"/>
  <c r="BF1664"/>
  <c r="T1664"/>
  <c r="R1664"/>
  <c r="P1664"/>
  <c r="BI1652"/>
  <c r="BH1652"/>
  <c r="BG1652"/>
  <c r="BF1652"/>
  <c r="T1652"/>
  <c r="R1652"/>
  <c r="P1652"/>
  <c r="BI1643"/>
  <c r="BH1643"/>
  <c r="BG1643"/>
  <c r="BF1643"/>
  <c r="T1643"/>
  <c r="R1643"/>
  <c r="P1643"/>
  <c r="BI1633"/>
  <c r="BH1633"/>
  <c r="BG1633"/>
  <c r="BF1633"/>
  <c r="T1633"/>
  <c r="R1633"/>
  <c r="P1633"/>
  <c r="BI1628"/>
  <c r="BH1628"/>
  <c r="BG1628"/>
  <c r="BF1628"/>
  <c r="T1628"/>
  <c r="R1628"/>
  <c r="P1628"/>
  <c r="BI1619"/>
  <c r="BH1619"/>
  <c r="BG1619"/>
  <c r="BF1619"/>
  <c r="T1619"/>
  <c r="R1619"/>
  <c r="P1619"/>
  <c r="BI1609"/>
  <c r="BH1609"/>
  <c r="BG1609"/>
  <c r="BF1609"/>
  <c r="T1609"/>
  <c r="R1609"/>
  <c r="P1609"/>
  <c r="BI1600"/>
  <c r="BH1600"/>
  <c r="BG1600"/>
  <c r="BF1600"/>
  <c r="T1600"/>
  <c r="R1600"/>
  <c r="P1600"/>
  <c r="BI1591"/>
  <c r="BH1591"/>
  <c r="BG1591"/>
  <c r="BF1591"/>
  <c r="T1591"/>
  <c r="R1591"/>
  <c r="P1591"/>
  <c r="BI1582"/>
  <c r="BH1582"/>
  <c r="BG1582"/>
  <c r="BF1582"/>
  <c r="T1582"/>
  <c r="R1582"/>
  <c r="P1582"/>
  <c r="BI1570"/>
  <c r="BH1570"/>
  <c r="BG1570"/>
  <c r="BF1570"/>
  <c r="T1570"/>
  <c r="R1570"/>
  <c r="P1570"/>
  <c r="BI1561"/>
  <c r="BH1561"/>
  <c r="BG1561"/>
  <c r="BF1561"/>
  <c r="T1561"/>
  <c r="R1561"/>
  <c r="P1561"/>
  <c r="BI1549"/>
  <c r="BH1549"/>
  <c r="BG1549"/>
  <c r="BF1549"/>
  <c r="T1549"/>
  <c r="R1549"/>
  <c r="P1549"/>
  <c r="BI1539"/>
  <c r="BH1539"/>
  <c r="BG1539"/>
  <c r="BF1539"/>
  <c r="T1539"/>
  <c r="R1539"/>
  <c r="P1539"/>
  <c r="BI1537"/>
  <c r="BH1537"/>
  <c r="BG1537"/>
  <c r="BF1537"/>
  <c r="T1537"/>
  <c r="R1537"/>
  <c r="P1537"/>
  <c r="BI1527"/>
  <c r="BH1527"/>
  <c r="BG1527"/>
  <c r="BF1527"/>
  <c r="T1527"/>
  <c r="R1527"/>
  <c r="P1527"/>
  <c r="BI1512"/>
  <c r="BH1512"/>
  <c r="BG1512"/>
  <c r="BF1512"/>
  <c r="T1512"/>
  <c r="R1512"/>
  <c r="P1512"/>
  <c r="BI1508"/>
  <c r="BH1508"/>
  <c r="BG1508"/>
  <c r="BF1508"/>
  <c r="T1508"/>
  <c r="R1508"/>
  <c r="P1508"/>
  <c r="BI1505"/>
  <c r="BH1505"/>
  <c r="BG1505"/>
  <c r="BF1505"/>
  <c r="T1505"/>
  <c r="R1505"/>
  <c r="P1505"/>
  <c r="BI1501"/>
  <c r="BH1501"/>
  <c r="BG1501"/>
  <c r="BF1501"/>
  <c r="T1501"/>
  <c r="R1501"/>
  <c r="P1501"/>
  <c r="BI1494"/>
  <c r="BH1494"/>
  <c r="BG1494"/>
  <c r="BF1494"/>
  <c r="T1494"/>
  <c r="R1494"/>
  <c r="P1494"/>
  <c r="BI1491"/>
  <c r="BH1491"/>
  <c r="BG1491"/>
  <c r="BF1491"/>
  <c r="T1491"/>
  <c r="R1491"/>
  <c r="P1491"/>
  <c r="BI1487"/>
  <c r="BH1487"/>
  <c r="BG1487"/>
  <c r="BF1487"/>
  <c r="T1487"/>
  <c r="R1487"/>
  <c r="P1487"/>
  <c r="BI1479"/>
  <c r="BH1479"/>
  <c r="BG1479"/>
  <c r="BF1479"/>
  <c r="T1479"/>
  <c r="R1479"/>
  <c r="P1479"/>
  <c r="BI1451"/>
  <c r="BH1451"/>
  <c r="BG1451"/>
  <c r="BF1451"/>
  <c r="T1451"/>
  <c r="R1451"/>
  <c r="P1451"/>
  <c r="BI1444"/>
  <c r="BH1444"/>
  <c r="BG1444"/>
  <c r="BF1444"/>
  <c r="T1444"/>
  <c r="R1444"/>
  <c r="P1444"/>
  <c r="BI1441"/>
  <c r="BH1441"/>
  <c r="BG1441"/>
  <c r="BF1441"/>
  <c r="T1441"/>
  <c r="R1441"/>
  <c r="P1441"/>
  <c r="BI1432"/>
  <c r="BH1432"/>
  <c r="BG1432"/>
  <c r="BF1432"/>
  <c r="T1432"/>
  <c r="R1432"/>
  <c r="P1432"/>
  <c r="BI1430"/>
  <c r="BH1430"/>
  <c r="BG1430"/>
  <c r="BF1430"/>
  <c r="T1430"/>
  <c r="R1430"/>
  <c r="P1430"/>
  <c r="BI1427"/>
  <c r="BH1427"/>
  <c r="BG1427"/>
  <c r="BF1427"/>
  <c r="T1427"/>
  <c r="R1427"/>
  <c r="P1427"/>
  <c r="BI1424"/>
  <c r="BH1424"/>
  <c r="BG1424"/>
  <c r="BF1424"/>
  <c r="T1424"/>
  <c r="R1424"/>
  <c r="P1424"/>
  <c r="BI1422"/>
  <c r="BH1422"/>
  <c r="BG1422"/>
  <c r="BF1422"/>
  <c r="T1422"/>
  <c r="R1422"/>
  <c r="P1422"/>
  <c r="BI1419"/>
  <c r="BH1419"/>
  <c r="BG1419"/>
  <c r="BF1419"/>
  <c r="T1419"/>
  <c r="R1419"/>
  <c r="P1419"/>
  <c r="BI1413"/>
  <c r="BH1413"/>
  <c r="BG1413"/>
  <c r="BF1413"/>
  <c r="T1413"/>
  <c r="R1413"/>
  <c r="P1413"/>
  <c r="BI1409"/>
  <c r="BH1409"/>
  <c r="BG1409"/>
  <c r="BF1409"/>
  <c r="T1409"/>
  <c r="R1409"/>
  <c r="P1409"/>
  <c r="BI1402"/>
  <c r="BH1402"/>
  <c r="BG1402"/>
  <c r="BF1402"/>
  <c r="T1402"/>
  <c r="R1402"/>
  <c r="P1402"/>
  <c r="BI1391"/>
  <c r="BH1391"/>
  <c r="BG1391"/>
  <c r="BF1391"/>
  <c r="T1391"/>
  <c r="R1391"/>
  <c r="P1391"/>
  <c r="BI1382"/>
  <c r="BH1382"/>
  <c r="BG1382"/>
  <c r="BF1382"/>
  <c r="T1382"/>
  <c r="R1382"/>
  <c r="P1382"/>
  <c r="BI1377"/>
  <c r="BH1377"/>
  <c r="BG1377"/>
  <c r="BF1377"/>
  <c r="T1377"/>
  <c r="R1377"/>
  <c r="P1377"/>
  <c r="BI1368"/>
  <c r="BH1368"/>
  <c r="BG1368"/>
  <c r="BF1368"/>
  <c r="T1368"/>
  <c r="R1368"/>
  <c r="P1368"/>
  <c r="BI1364"/>
  <c r="BH1364"/>
  <c r="BG1364"/>
  <c r="BF1364"/>
  <c r="T1364"/>
  <c r="R1364"/>
  <c r="P1364"/>
  <c r="BI1360"/>
  <c r="BH1360"/>
  <c r="BG1360"/>
  <c r="BF1360"/>
  <c r="T1360"/>
  <c r="R1360"/>
  <c r="P1360"/>
  <c r="BI1348"/>
  <c r="BH1348"/>
  <c r="BG1348"/>
  <c r="BF1348"/>
  <c r="T1348"/>
  <c r="R1348"/>
  <c r="P1348"/>
  <c r="BI1325"/>
  <c r="BH1325"/>
  <c r="BG1325"/>
  <c r="BF1325"/>
  <c r="T1325"/>
  <c r="R1325"/>
  <c r="P1325"/>
  <c r="BI1321"/>
  <c r="BH1321"/>
  <c r="BG1321"/>
  <c r="BF1321"/>
  <c r="T1321"/>
  <c r="R1321"/>
  <c r="P1321"/>
  <c r="BI1318"/>
  <c r="BH1318"/>
  <c r="BG1318"/>
  <c r="BF1318"/>
  <c r="T1318"/>
  <c r="R1318"/>
  <c r="P1318"/>
  <c r="BI1315"/>
  <c r="BH1315"/>
  <c r="BG1315"/>
  <c r="BF1315"/>
  <c r="T1315"/>
  <c r="R1315"/>
  <c r="P1315"/>
  <c r="BI1300"/>
  <c r="BH1300"/>
  <c r="BG1300"/>
  <c r="BF1300"/>
  <c r="T1300"/>
  <c r="R1300"/>
  <c r="P1300"/>
  <c r="BI1296"/>
  <c r="BH1296"/>
  <c r="BG1296"/>
  <c r="BF1296"/>
  <c r="T1296"/>
  <c r="R1296"/>
  <c r="P1296"/>
  <c r="BI1293"/>
  <c r="BH1293"/>
  <c r="BG1293"/>
  <c r="BF1293"/>
  <c r="T1293"/>
  <c r="R1293"/>
  <c r="P1293"/>
  <c r="BI1289"/>
  <c r="BH1289"/>
  <c r="BG1289"/>
  <c r="BF1289"/>
  <c r="T1289"/>
  <c r="R1289"/>
  <c r="P1289"/>
  <c r="BI1285"/>
  <c r="BH1285"/>
  <c r="BG1285"/>
  <c r="BF1285"/>
  <c r="T1285"/>
  <c r="R1285"/>
  <c r="P1285"/>
  <c r="BI1281"/>
  <c r="BH1281"/>
  <c r="BG1281"/>
  <c r="BF1281"/>
  <c r="T1281"/>
  <c r="R1281"/>
  <c r="P1281"/>
  <c r="BI1274"/>
  <c r="BH1274"/>
  <c r="BG1274"/>
  <c r="BF1274"/>
  <c r="T1274"/>
  <c r="R1274"/>
  <c r="P1274"/>
  <c r="BI1266"/>
  <c r="BH1266"/>
  <c r="BG1266"/>
  <c r="BF1266"/>
  <c r="T1266"/>
  <c r="R1266"/>
  <c r="P1266"/>
  <c r="BI1238"/>
  <c r="BH1238"/>
  <c r="BG1238"/>
  <c r="BF1238"/>
  <c r="T1238"/>
  <c r="R1238"/>
  <c r="P1238"/>
  <c r="BI1235"/>
  <c r="BH1235"/>
  <c r="BG1235"/>
  <c r="BF1235"/>
  <c r="T1235"/>
  <c r="R1235"/>
  <c r="P1235"/>
  <c r="BI1232"/>
  <c r="BH1232"/>
  <c r="BG1232"/>
  <c r="BF1232"/>
  <c r="T1232"/>
  <c r="R1232"/>
  <c r="P1232"/>
  <c r="BI1229"/>
  <c r="BH1229"/>
  <c r="BG1229"/>
  <c r="BF1229"/>
  <c r="T1229"/>
  <c r="R1229"/>
  <c r="P1229"/>
  <c r="BI1226"/>
  <c r="BH1226"/>
  <c r="BG1226"/>
  <c r="BF1226"/>
  <c r="T1226"/>
  <c r="R1226"/>
  <c r="P1226"/>
  <c r="BI1223"/>
  <c r="BH1223"/>
  <c r="BG1223"/>
  <c r="BF1223"/>
  <c r="T1223"/>
  <c r="R1223"/>
  <c r="P1223"/>
  <c r="BI1220"/>
  <c r="BH1220"/>
  <c r="BG1220"/>
  <c r="BF1220"/>
  <c r="T1220"/>
  <c r="R1220"/>
  <c r="P1220"/>
  <c r="BI1198"/>
  <c r="BH1198"/>
  <c r="BG1198"/>
  <c r="BF1198"/>
  <c r="T1198"/>
  <c r="R1198"/>
  <c r="P1198"/>
  <c r="BI1195"/>
  <c r="BH1195"/>
  <c r="BG1195"/>
  <c r="BF1195"/>
  <c r="T1195"/>
  <c r="R1195"/>
  <c r="P1195"/>
  <c r="BI1192"/>
  <c r="BH1192"/>
  <c r="BG1192"/>
  <c r="BF1192"/>
  <c r="T1192"/>
  <c r="R1192"/>
  <c r="P1192"/>
  <c r="BI1189"/>
  <c r="BH1189"/>
  <c r="BG1189"/>
  <c r="BF1189"/>
  <c r="T1189"/>
  <c r="R1189"/>
  <c r="P1189"/>
  <c r="BI1186"/>
  <c r="BH1186"/>
  <c r="BG1186"/>
  <c r="BF1186"/>
  <c r="T1186"/>
  <c r="R1186"/>
  <c r="P1186"/>
  <c r="BI1180"/>
  <c r="BH1180"/>
  <c r="BG1180"/>
  <c r="BF1180"/>
  <c r="T1180"/>
  <c r="R1180"/>
  <c r="P1180"/>
  <c r="BI1177"/>
  <c r="BH1177"/>
  <c r="BG1177"/>
  <c r="BF1177"/>
  <c r="T1177"/>
  <c r="R1177"/>
  <c r="P1177"/>
  <c r="BI1164"/>
  <c r="BH1164"/>
  <c r="BG1164"/>
  <c r="BF1164"/>
  <c r="T1164"/>
  <c r="R1164"/>
  <c r="P1164"/>
  <c r="BI1161"/>
  <c r="BH1161"/>
  <c r="BG1161"/>
  <c r="BF1161"/>
  <c r="T1161"/>
  <c r="R1161"/>
  <c r="P1161"/>
  <c r="BI1158"/>
  <c r="BH1158"/>
  <c r="BG1158"/>
  <c r="BF1158"/>
  <c r="T1158"/>
  <c r="R1158"/>
  <c r="P1158"/>
  <c r="BI1155"/>
  <c r="BH1155"/>
  <c r="BG1155"/>
  <c r="BF1155"/>
  <c r="T1155"/>
  <c r="R1155"/>
  <c r="P1155"/>
  <c r="BI1152"/>
  <c r="BH1152"/>
  <c r="BG1152"/>
  <c r="BF1152"/>
  <c r="T1152"/>
  <c r="R1152"/>
  <c r="P1152"/>
  <c r="BI1135"/>
  <c r="BH1135"/>
  <c r="BG1135"/>
  <c r="BF1135"/>
  <c r="T1135"/>
  <c r="R1135"/>
  <c r="P1135"/>
  <c r="BI1133"/>
  <c r="BH1133"/>
  <c r="BG1133"/>
  <c r="BF1133"/>
  <c r="T1133"/>
  <c r="R1133"/>
  <c r="P1133"/>
  <c r="BI1126"/>
  <c r="BH1126"/>
  <c r="BG1126"/>
  <c r="BF1126"/>
  <c r="T1126"/>
  <c r="R1126"/>
  <c r="P1126"/>
  <c r="BI1119"/>
  <c r="BH1119"/>
  <c r="BG1119"/>
  <c r="BF1119"/>
  <c r="T1119"/>
  <c r="R1119"/>
  <c r="P1119"/>
  <c r="BI1112"/>
  <c r="BH1112"/>
  <c r="BG1112"/>
  <c r="BF1112"/>
  <c r="T1112"/>
  <c r="R1112"/>
  <c r="P1112"/>
  <c r="BI1109"/>
  <c r="BH1109"/>
  <c r="BG1109"/>
  <c r="BF1109"/>
  <c r="T1109"/>
  <c r="R1109"/>
  <c r="P1109"/>
  <c r="BI1100"/>
  <c r="BH1100"/>
  <c r="BG1100"/>
  <c r="BF1100"/>
  <c r="T1100"/>
  <c r="R1100"/>
  <c r="P1100"/>
  <c r="BI1088"/>
  <c r="BH1088"/>
  <c r="BG1088"/>
  <c r="BF1088"/>
  <c r="T1088"/>
  <c r="R1088"/>
  <c r="P1088"/>
  <c r="BI1082"/>
  <c r="BH1082"/>
  <c r="BG1082"/>
  <c r="BF1082"/>
  <c r="T1082"/>
  <c r="R1082"/>
  <c r="P1082"/>
  <c r="BI1073"/>
  <c r="BH1073"/>
  <c r="BG1073"/>
  <c r="BF1073"/>
  <c r="T1073"/>
  <c r="R1073"/>
  <c r="P1073"/>
  <c r="BI1061"/>
  <c r="BH1061"/>
  <c r="BG1061"/>
  <c r="BF1061"/>
  <c r="T1061"/>
  <c r="R1061"/>
  <c r="P1061"/>
  <c r="BI1050"/>
  <c r="BH1050"/>
  <c r="BG1050"/>
  <c r="BF1050"/>
  <c r="T1050"/>
  <c r="R1050"/>
  <c r="P1050"/>
  <c r="BI1037"/>
  <c r="BH1037"/>
  <c r="BG1037"/>
  <c r="BF1037"/>
  <c r="T1037"/>
  <c r="R1037"/>
  <c r="P1037"/>
  <c r="BI1025"/>
  <c r="BH1025"/>
  <c r="BG1025"/>
  <c r="BF1025"/>
  <c r="T1025"/>
  <c r="R1025"/>
  <c r="P1025"/>
  <c r="BI1019"/>
  <c r="BH1019"/>
  <c r="BG1019"/>
  <c r="BF1019"/>
  <c r="T1019"/>
  <c r="R1019"/>
  <c r="P1019"/>
  <c r="BI1016"/>
  <c r="BH1016"/>
  <c r="BG1016"/>
  <c r="BF1016"/>
  <c r="T1016"/>
  <c r="R1016"/>
  <c r="P1016"/>
  <c r="BI1014"/>
  <c r="BH1014"/>
  <c r="BG1014"/>
  <c r="BF1014"/>
  <c r="T1014"/>
  <c r="R1014"/>
  <c r="P1014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4"/>
  <c r="BH1004"/>
  <c r="BG1004"/>
  <c r="BF1004"/>
  <c r="T1004"/>
  <c r="R1004"/>
  <c r="P1004"/>
  <c r="BI1000"/>
  <c r="BH1000"/>
  <c r="BG1000"/>
  <c r="BF1000"/>
  <c r="T1000"/>
  <c r="R1000"/>
  <c r="P1000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0"/>
  <c r="BH990"/>
  <c r="BG990"/>
  <c r="BF990"/>
  <c r="T990"/>
  <c r="R990"/>
  <c r="P990"/>
  <c r="BI987"/>
  <c r="BH987"/>
  <c r="BG987"/>
  <c r="BF987"/>
  <c r="T987"/>
  <c r="R987"/>
  <c r="P987"/>
  <c r="BI986"/>
  <c r="BH986"/>
  <c r="BG986"/>
  <c r="BF986"/>
  <c r="T986"/>
  <c r="R986"/>
  <c r="P986"/>
  <c r="BI978"/>
  <c r="BH978"/>
  <c r="BG978"/>
  <c r="BF978"/>
  <c r="T978"/>
  <c r="R978"/>
  <c r="P978"/>
  <c r="BI975"/>
  <c r="BH975"/>
  <c r="BG975"/>
  <c r="BF975"/>
  <c r="T975"/>
  <c r="R975"/>
  <c r="P975"/>
  <c r="BI972"/>
  <c r="BH972"/>
  <c r="BG972"/>
  <c r="BF972"/>
  <c r="T972"/>
  <c r="T971"/>
  <c r="R972"/>
  <c r="R971"/>
  <c r="P972"/>
  <c r="P971"/>
  <c r="BI963"/>
  <c r="BH963"/>
  <c r="BG963"/>
  <c r="BF963"/>
  <c r="T963"/>
  <c r="R963"/>
  <c r="P963"/>
  <c r="BI955"/>
  <c r="BH955"/>
  <c r="BG955"/>
  <c r="BF955"/>
  <c r="T955"/>
  <c r="R955"/>
  <c r="P955"/>
  <c r="BI937"/>
  <c r="BH937"/>
  <c r="BG937"/>
  <c r="BF937"/>
  <c r="T937"/>
  <c r="R937"/>
  <c r="P937"/>
  <c r="BI936"/>
  <c r="BH936"/>
  <c r="BG936"/>
  <c r="BF936"/>
  <c r="T936"/>
  <c r="R936"/>
  <c r="P936"/>
  <c r="BI933"/>
  <c r="BH933"/>
  <c r="BG933"/>
  <c r="BF933"/>
  <c r="T933"/>
  <c r="R933"/>
  <c r="P933"/>
  <c r="BI930"/>
  <c r="BH930"/>
  <c r="BG930"/>
  <c r="BF930"/>
  <c r="T930"/>
  <c r="R930"/>
  <c r="P930"/>
  <c r="BI928"/>
  <c r="BH928"/>
  <c r="BG928"/>
  <c r="BF928"/>
  <c r="T928"/>
  <c r="R928"/>
  <c r="P928"/>
  <c r="BI925"/>
  <c r="BH925"/>
  <c r="BG925"/>
  <c r="BF925"/>
  <c r="T925"/>
  <c r="R925"/>
  <c r="P925"/>
  <c r="BI920"/>
  <c r="BH920"/>
  <c r="BG920"/>
  <c r="BF920"/>
  <c r="T920"/>
  <c r="R920"/>
  <c r="P920"/>
  <c r="BI912"/>
  <c r="BH912"/>
  <c r="BG912"/>
  <c r="BF912"/>
  <c r="T912"/>
  <c r="R912"/>
  <c r="P912"/>
  <c r="BI906"/>
  <c r="BH906"/>
  <c r="BG906"/>
  <c r="BF906"/>
  <c r="T906"/>
  <c r="R906"/>
  <c r="P906"/>
  <c r="BI899"/>
  <c r="BH899"/>
  <c r="BG899"/>
  <c r="BF899"/>
  <c r="T899"/>
  <c r="R899"/>
  <c r="P899"/>
  <c r="BI892"/>
  <c r="BH892"/>
  <c r="BG892"/>
  <c r="BF892"/>
  <c r="T892"/>
  <c r="R892"/>
  <c r="P892"/>
  <c r="BI885"/>
  <c r="BH885"/>
  <c r="BG885"/>
  <c r="BF885"/>
  <c r="T885"/>
  <c r="R885"/>
  <c r="P885"/>
  <c r="BI881"/>
  <c r="BH881"/>
  <c r="BG881"/>
  <c r="BF881"/>
  <c r="T881"/>
  <c r="R881"/>
  <c r="P881"/>
  <c r="BI871"/>
  <c r="BH871"/>
  <c r="BG871"/>
  <c r="BF871"/>
  <c r="T871"/>
  <c r="R871"/>
  <c r="P871"/>
  <c r="BI863"/>
  <c r="BH863"/>
  <c r="BG863"/>
  <c r="BF863"/>
  <c r="T863"/>
  <c r="R863"/>
  <c r="P863"/>
  <c r="BI857"/>
  <c r="BH857"/>
  <c r="BG857"/>
  <c r="BF857"/>
  <c r="T857"/>
  <c r="R857"/>
  <c r="P857"/>
  <c r="BI853"/>
  <c r="BH853"/>
  <c r="BG853"/>
  <c r="BF853"/>
  <c r="T853"/>
  <c r="R853"/>
  <c r="P853"/>
  <c r="BI850"/>
  <c r="BH850"/>
  <c r="BG850"/>
  <c r="BF850"/>
  <c r="T850"/>
  <c r="R850"/>
  <c r="P850"/>
  <c r="BI847"/>
  <c r="BH847"/>
  <c r="BG847"/>
  <c r="BF847"/>
  <c r="T847"/>
  <c r="R847"/>
  <c r="P847"/>
  <c r="BI838"/>
  <c r="BH838"/>
  <c r="BG838"/>
  <c r="BF838"/>
  <c r="T838"/>
  <c r="R838"/>
  <c r="P838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10"/>
  <c r="BH810"/>
  <c r="BG810"/>
  <c r="BF810"/>
  <c r="T810"/>
  <c r="R810"/>
  <c r="P810"/>
  <c r="BI796"/>
  <c r="BH796"/>
  <c r="BG796"/>
  <c r="BF796"/>
  <c r="T796"/>
  <c r="R796"/>
  <c r="P796"/>
  <c r="BI777"/>
  <c r="BH777"/>
  <c r="BG777"/>
  <c r="BF777"/>
  <c r="T777"/>
  <c r="R777"/>
  <c r="P777"/>
  <c r="BI774"/>
  <c r="BH774"/>
  <c r="BG774"/>
  <c r="BF774"/>
  <c r="T774"/>
  <c r="R774"/>
  <c r="P774"/>
  <c r="BI764"/>
  <c r="BH764"/>
  <c r="BG764"/>
  <c r="BF764"/>
  <c r="T764"/>
  <c r="T758"/>
  <c r="R764"/>
  <c r="R758"/>
  <c r="P764"/>
  <c r="P758"/>
  <c r="BI759"/>
  <c r="BH759"/>
  <c r="BG759"/>
  <c r="BF759"/>
  <c r="T759"/>
  <c r="R759"/>
  <c r="P759"/>
  <c r="BI757"/>
  <c r="BH757"/>
  <c r="BG757"/>
  <c r="BF757"/>
  <c r="T757"/>
  <c r="R757"/>
  <c r="P757"/>
  <c r="BI754"/>
  <c r="BH754"/>
  <c r="BG754"/>
  <c r="BF754"/>
  <c r="T754"/>
  <c r="R754"/>
  <c r="P754"/>
  <c r="BI753"/>
  <c r="BH753"/>
  <c r="BG753"/>
  <c r="BF753"/>
  <c r="T753"/>
  <c r="R753"/>
  <c r="P753"/>
  <c r="BI748"/>
  <c r="BH748"/>
  <c r="BG748"/>
  <c r="BF748"/>
  <c r="T748"/>
  <c r="R748"/>
  <c r="P748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2"/>
  <c r="BH732"/>
  <c r="BG732"/>
  <c r="BF732"/>
  <c r="T732"/>
  <c r="R732"/>
  <c r="P732"/>
  <c r="BI731"/>
  <c r="BH731"/>
  <c r="BG731"/>
  <c r="BF731"/>
  <c r="T731"/>
  <c r="R731"/>
  <c r="P731"/>
  <c r="BI728"/>
  <c r="BH728"/>
  <c r="BG728"/>
  <c r="BF728"/>
  <c r="T728"/>
  <c r="R728"/>
  <c r="P728"/>
  <c r="BI727"/>
  <c r="BH727"/>
  <c r="BG727"/>
  <c r="BF727"/>
  <c r="T727"/>
  <c r="R727"/>
  <c r="P727"/>
  <c r="BI724"/>
  <c r="BH724"/>
  <c r="BG724"/>
  <c r="BF724"/>
  <c r="T724"/>
  <c r="R724"/>
  <c r="P724"/>
  <c r="BI712"/>
  <c r="BH712"/>
  <c r="BG712"/>
  <c r="BF712"/>
  <c r="T712"/>
  <c r="R712"/>
  <c r="P712"/>
  <c r="BI706"/>
  <c r="BH706"/>
  <c r="BG706"/>
  <c r="BF706"/>
  <c r="T706"/>
  <c r="R706"/>
  <c r="P706"/>
  <c r="BI702"/>
  <c r="BH702"/>
  <c r="BG702"/>
  <c r="BF702"/>
  <c r="T702"/>
  <c r="R702"/>
  <c r="P702"/>
  <c r="BI697"/>
  <c r="BH697"/>
  <c r="BG697"/>
  <c r="BF697"/>
  <c r="T697"/>
  <c r="R697"/>
  <c r="P697"/>
  <c r="BI690"/>
  <c r="BH690"/>
  <c r="BG690"/>
  <c r="BF690"/>
  <c r="T690"/>
  <c r="R690"/>
  <c r="P690"/>
  <c r="BI687"/>
  <c r="BH687"/>
  <c r="BG687"/>
  <c r="BF687"/>
  <c r="T687"/>
  <c r="R687"/>
  <c r="P687"/>
  <c r="BI682"/>
  <c r="BH682"/>
  <c r="BG682"/>
  <c r="BF682"/>
  <c r="T682"/>
  <c r="R682"/>
  <c r="P682"/>
  <c r="BI676"/>
  <c r="BH676"/>
  <c r="BG676"/>
  <c r="BF676"/>
  <c r="T676"/>
  <c r="R676"/>
  <c r="P676"/>
  <c r="BI669"/>
  <c r="BH669"/>
  <c r="BG669"/>
  <c r="BF669"/>
  <c r="T669"/>
  <c r="R669"/>
  <c r="P669"/>
  <c r="BI664"/>
  <c r="BH664"/>
  <c r="BG664"/>
  <c r="BF664"/>
  <c r="T664"/>
  <c r="R664"/>
  <c r="P664"/>
  <c r="BI656"/>
  <c r="BH656"/>
  <c r="BG656"/>
  <c r="BF656"/>
  <c r="T656"/>
  <c r="R656"/>
  <c r="P656"/>
  <c r="BI655"/>
  <c r="BH655"/>
  <c r="BG655"/>
  <c r="BF655"/>
  <c r="T655"/>
  <c r="R655"/>
  <c r="P655"/>
  <c r="BI652"/>
  <c r="BH652"/>
  <c r="BG652"/>
  <c r="BF652"/>
  <c r="T652"/>
  <c r="R652"/>
  <c r="P652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19"/>
  <c r="BH619"/>
  <c r="BG619"/>
  <c r="BF619"/>
  <c r="T619"/>
  <c r="R619"/>
  <c r="P619"/>
  <c r="BI615"/>
  <c r="BH615"/>
  <c r="BG615"/>
  <c r="BF615"/>
  <c r="T615"/>
  <c r="R615"/>
  <c r="P615"/>
  <c r="BI611"/>
  <c r="BH611"/>
  <c r="BG611"/>
  <c r="BF611"/>
  <c r="T611"/>
  <c r="R611"/>
  <c r="P611"/>
  <c r="BI572"/>
  <c r="BH572"/>
  <c r="BG572"/>
  <c r="BF572"/>
  <c r="T572"/>
  <c r="R572"/>
  <c r="P572"/>
  <c r="BI567"/>
  <c r="BH567"/>
  <c r="BG567"/>
  <c r="BF567"/>
  <c r="T567"/>
  <c r="R567"/>
  <c r="P567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38"/>
  <c r="BH538"/>
  <c r="BG538"/>
  <c r="BF538"/>
  <c r="T538"/>
  <c r="R538"/>
  <c r="P538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0"/>
  <c r="BH520"/>
  <c r="BG520"/>
  <c r="BF520"/>
  <c r="T520"/>
  <c r="R520"/>
  <c r="P520"/>
  <c r="BI518"/>
  <c r="BH518"/>
  <c r="BG518"/>
  <c r="BF518"/>
  <c r="T518"/>
  <c r="R518"/>
  <c r="P518"/>
  <c r="BI512"/>
  <c r="BH512"/>
  <c r="BG512"/>
  <c r="BF512"/>
  <c r="T512"/>
  <c r="R512"/>
  <c r="P512"/>
  <c r="BI509"/>
  <c r="BH509"/>
  <c r="BG509"/>
  <c r="BF509"/>
  <c r="T509"/>
  <c r="R509"/>
  <c r="P509"/>
  <c r="BI498"/>
  <c r="BH498"/>
  <c r="BG498"/>
  <c r="BF498"/>
  <c r="T498"/>
  <c r="R498"/>
  <c r="P498"/>
  <c r="BI493"/>
  <c r="BH493"/>
  <c r="BG493"/>
  <c r="BF493"/>
  <c r="T493"/>
  <c r="R493"/>
  <c r="P493"/>
  <c r="BI486"/>
  <c r="BH486"/>
  <c r="BG486"/>
  <c r="BF486"/>
  <c r="T486"/>
  <c r="R486"/>
  <c r="P486"/>
  <c r="BI477"/>
  <c r="BH477"/>
  <c r="BG477"/>
  <c r="BF477"/>
  <c r="T477"/>
  <c r="R477"/>
  <c r="P477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08"/>
  <c r="BH408"/>
  <c r="BG408"/>
  <c r="BF408"/>
  <c r="T408"/>
  <c r="R408"/>
  <c r="P408"/>
  <c r="BI405"/>
  <c r="BH405"/>
  <c r="BG405"/>
  <c r="BF405"/>
  <c r="T405"/>
  <c r="R405"/>
  <c r="P405"/>
  <c r="BI400"/>
  <c r="BH400"/>
  <c r="BG400"/>
  <c r="BF400"/>
  <c r="T400"/>
  <c r="R400"/>
  <c r="P400"/>
  <c r="BI397"/>
  <c r="BH397"/>
  <c r="BG397"/>
  <c r="BF397"/>
  <c r="T397"/>
  <c r="R397"/>
  <c r="P397"/>
  <c r="BI392"/>
  <c r="BH392"/>
  <c r="BG392"/>
  <c r="BF392"/>
  <c r="T392"/>
  <c r="R392"/>
  <c r="P392"/>
  <c r="BI389"/>
  <c r="BH389"/>
  <c r="BG389"/>
  <c r="BF389"/>
  <c r="T389"/>
  <c r="R389"/>
  <c r="P389"/>
  <c r="BI367"/>
  <c r="BH367"/>
  <c r="BG367"/>
  <c r="BF367"/>
  <c r="T367"/>
  <c r="R367"/>
  <c r="P367"/>
  <c r="BI352"/>
  <c r="BH352"/>
  <c r="BG352"/>
  <c r="BF352"/>
  <c r="T352"/>
  <c r="R352"/>
  <c r="P352"/>
  <c r="BI340"/>
  <c r="BH340"/>
  <c r="BG340"/>
  <c r="BF340"/>
  <c r="T340"/>
  <c r="R340"/>
  <c r="P340"/>
  <c r="BI336"/>
  <c r="BH336"/>
  <c r="BG336"/>
  <c r="BF336"/>
  <c r="T336"/>
  <c r="R336"/>
  <c r="P336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299"/>
  <c r="BH299"/>
  <c r="BG299"/>
  <c r="BF299"/>
  <c r="T299"/>
  <c r="R299"/>
  <c r="P299"/>
  <c r="BI286"/>
  <c r="BH286"/>
  <c r="BG286"/>
  <c r="BF286"/>
  <c r="T286"/>
  <c r="R286"/>
  <c r="P286"/>
  <c r="BI282"/>
  <c r="BH282"/>
  <c r="BG282"/>
  <c r="BF282"/>
  <c r="T282"/>
  <c r="T281"/>
  <c r="R282"/>
  <c r="R281"/>
  <c r="P282"/>
  <c r="P281"/>
  <c r="BI280"/>
  <c r="BH280"/>
  <c r="BG280"/>
  <c r="BF280"/>
  <c r="T280"/>
  <c r="R280"/>
  <c r="P280"/>
  <c r="BI275"/>
  <c r="BH275"/>
  <c r="BG275"/>
  <c r="BF275"/>
  <c r="T275"/>
  <c r="R275"/>
  <c r="P275"/>
  <c r="BI266"/>
  <c r="BH266"/>
  <c r="BG266"/>
  <c r="BF266"/>
  <c r="T266"/>
  <c r="R266"/>
  <c r="P266"/>
  <c r="BI260"/>
  <c r="BH260"/>
  <c r="BG260"/>
  <c r="BF260"/>
  <c r="T260"/>
  <c r="R260"/>
  <c r="P260"/>
  <c r="BI248"/>
  <c r="BH248"/>
  <c r="BG248"/>
  <c r="BF248"/>
  <c r="T248"/>
  <c r="R248"/>
  <c r="P248"/>
  <c r="BI239"/>
  <c r="BH239"/>
  <c r="BG239"/>
  <c r="BF239"/>
  <c r="T239"/>
  <c r="R239"/>
  <c r="P239"/>
  <c r="BI224"/>
  <c r="BH224"/>
  <c r="BG224"/>
  <c r="BF224"/>
  <c r="T224"/>
  <c r="R224"/>
  <c r="P224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194"/>
  <c r="BH194"/>
  <c r="BG194"/>
  <c r="BF194"/>
  <c r="T194"/>
  <c r="R194"/>
  <c r="P19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59"/>
  <c r="BH159"/>
  <c r="BG159"/>
  <c r="BF159"/>
  <c r="T159"/>
  <c r="R159"/>
  <c r="P159"/>
  <c r="BI149"/>
  <c r="BH149"/>
  <c r="BG149"/>
  <c r="BF149"/>
  <c r="T149"/>
  <c r="R149"/>
  <c r="P149"/>
  <c r="J143"/>
  <c r="J142"/>
  <c r="F142"/>
  <c r="F140"/>
  <c r="E138"/>
  <c r="J92"/>
  <c r="J91"/>
  <c r="F91"/>
  <c r="F89"/>
  <c r="E87"/>
  <c r="J18"/>
  <c r="E18"/>
  <c r="F143"/>
  <c r="J17"/>
  <c r="J12"/>
  <c r="J89"/>
  <c r="E7"/>
  <c r="E136"/>
  <c i="1" r="L90"/>
  <c r="AM90"/>
  <c r="AM89"/>
  <c r="L89"/>
  <c r="AM87"/>
  <c r="L87"/>
  <c r="L85"/>
  <c r="L84"/>
  <c i="5" r="J177"/>
  <c r="J174"/>
  <c r="J171"/>
  <c r="J169"/>
  <c r="J167"/>
  <c r="BK166"/>
  <c r="J150"/>
  <c r="J149"/>
  <c r="J141"/>
  <c r="J137"/>
  <c r="J127"/>
  <c r="J126"/>
  <c i="4" r="J283"/>
  <c r="J276"/>
  <c r="BK265"/>
  <c r="BK264"/>
  <c r="BK262"/>
  <c r="J251"/>
  <c r="J248"/>
  <c r="BK246"/>
  <c r="BK244"/>
  <c r="BK240"/>
  <c r="J232"/>
  <c r="J231"/>
  <c r="BK229"/>
  <c r="BK228"/>
  <c r="J218"/>
  <c r="J217"/>
  <c r="J212"/>
  <c r="J211"/>
  <c r="J205"/>
  <c r="J198"/>
  <c r="BK196"/>
  <c r="BK195"/>
  <c r="J194"/>
  <c r="J192"/>
  <c r="BK190"/>
  <c r="BK188"/>
  <c r="J182"/>
  <c r="BK179"/>
  <c r="J175"/>
  <c r="BK173"/>
  <c r="BK171"/>
  <c r="BK169"/>
  <c r="BK167"/>
  <c r="J165"/>
  <c r="J164"/>
  <c r="BK160"/>
  <c r="BK158"/>
  <c r="J156"/>
  <c r="BK155"/>
  <c r="BK152"/>
  <c r="BK149"/>
  <c r="J148"/>
  <c r="J144"/>
  <c r="J143"/>
  <c r="BK141"/>
  <c r="J140"/>
  <c r="BK139"/>
  <c r="BK136"/>
  <c i="2" r="BK2067"/>
  <c r="J2041"/>
  <c r="J1997"/>
  <c r="BK1992"/>
  <c r="J1982"/>
  <c r="J1973"/>
  <c r="J1971"/>
  <c r="BK1968"/>
  <c r="J1940"/>
  <c r="J1906"/>
  <c r="BK1903"/>
  <c r="J1901"/>
  <c r="BK1895"/>
  <c r="J1879"/>
  <c r="J1877"/>
  <c r="J1865"/>
  <c r="BK1851"/>
  <c r="J1842"/>
  <c r="J1828"/>
  <c r="BK1824"/>
  <c r="J1822"/>
  <c r="J1821"/>
  <c r="BK1817"/>
  <c r="J1797"/>
  <c r="BK1785"/>
  <c r="J1763"/>
  <c r="BK1761"/>
  <c r="J1753"/>
  <c r="J1748"/>
  <c r="BK1734"/>
  <c r="BK1718"/>
  <c r="BK1694"/>
  <c r="BK1678"/>
  <c r="J1676"/>
  <c r="J1675"/>
  <c r="J1674"/>
  <c r="BK1652"/>
  <c r="J1643"/>
  <c r="J1628"/>
  <c r="J1600"/>
  <c r="J1582"/>
  <c r="J1549"/>
  <c r="BK1539"/>
  <c r="J1537"/>
  <c r="J1527"/>
  <c r="J1505"/>
  <c r="BK1494"/>
  <c r="J1487"/>
  <c r="BK1479"/>
  <c r="BK1451"/>
  <c r="J1444"/>
  <c r="BK1441"/>
  <c r="BK1430"/>
  <c r="J1427"/>
  <c r="J1424"/>
  <c r="BK1422"/>
  <c r="BK1413"/>
  <c r="BK1402"/>
  <c r="J1364"/>
  <c r="J1325"/>
  <c r="BK1321"/>
  <c r="BK1318"/>
  <c r="BK1315"/>
  <c r="BK1285"/>
  <c r="BK1274"/>
  <c r="J1266"/>
  <c r="J1232"/>
  <c r="BK1180"/>
  <c r="BK1155"/>
  <c r="J1152"/>
  <c r="J1126"/>
  <c r="J1119"/>
  <c r="BK1109"/>
  <c r="BK1088"/>
  <c r="BK1025"/>
  <c r="J1016"/>
  <c r="BK1004"/>
  <c r="J1000"/>
  <c r="J995"/>
  <c r="J994"/>
  <c r="BK990"/>
  <c r="BK963"/>
  <c r="BK937"/>
  <c r="J936"/>
  <c r="J933"/>
  <c r="J930"/>
  <c r="J892"/>
  <c r="J850"/>
  <c r="BK847"/>
  <c r="BK829"/>
  <c r="J823"/>
  <c r="BK796"/>
  <c r="BK777"/>
  <c r="BK774"/>
  <c r="J764"/>
  <c r="BK759"/>
  <c r="J757"/>
  <c r="J748"/>
  <c r="BK738"/>
  <c r="J736"/>
  <c r="J712"/>
  <c r="J702"/>
  <c r="BK697"/>
  <c r="J690"/>
  <c r="J687"/>
  <c r="BK676"/>
  <c r="J669"/>
  <c r="J664"/>
  <c r="J652"/>
  <c r="BK619"/>
  <c r="J558"/>
  <c r="BK529"/>
  <c r="BK526"/>
  <c r="BK520"/>
  <c r="BK518"/>
  <c r="BK512"/>
  <c r="BK509"/>
  <c r="BK498"/>
  <c r="J493"/>
  <c r="BK486"/>
  <c r="J459"/>
  <c r="BK400"/>
  <c r="J397"/>
  <c r="BK392"/>
  <c r="J352"/>
  <c r="J336"/>
  <c r="BK328"/>
  <c r="BK318"/>
  <c r="BK286"/>
  <c r="J275"/>
  <c r="BK260"/>
  <c r="BK224"/>
  <c r="J215"/>
  <c r="J210"/>
  <c r="J175"/>
  <c r="J171"/>
  <c r="J166"/>
  <c i="5" r="BK177"/>
  <c r="BK174"/>
  <c r="BK171"/>
  <c r="BK169"/>
  <c r="BK167"/>
  <c r="J166"/>
  <c r="J165"/>
  <c r="J163"/>
  <c r="BK159"/>
  <c r="J153"/>
  <c r="BK150"/>
  <c r="J145"/>
  <c r="J128"/>
  <c r="BK127"/>
  <c r="BK126"/>
  <c i="4" r="BK285"/>
  <c r="BK278"/>
  <c r="J266"/>
  <c r="J264"/>
  <c r="BK256"/>
  <c r="BK254"/>
  <c r="J247"/>
  <c r="J245"/>
  <c r="J243"/>
  <c r="J236"/>
  <c r="BK234"/>
  <c r="BK233"/>
  <c r="BK227"/>
  <c r="BK225"/>
  <c r="BK222"/>
  <c r="BK221"/>
  <c r="BK218"/>
  <c r="BK217"/>
  <c r="J213"/>
  <c r="BK212"/>
  <c r="J210"/>
  <c r="BK207"/>
  <c r="BK205"/>
  <c r="BK204"/>
  <c r="J202"/>
  <c r="J199"/>
  <c r="BK197"/>
  <c r="BK194"/>
  <c r="BK192"/>
  <c r="J188"/>
  <c r="J184"/>
  <c r="BK182"/>
  <c r="J180"/>
  <c r="J179"/>
  <c r="BK175"/>
  <c r="BK162"/>
  <c r="J158"/>
  <c r="BK156"/>
  <c r="J155"/>
  <c r="J151"/>
  <c r="BK146"/>
  <c r="BK144"/>
  <c r="J142"/>
  <c r="BK140"/>
  <c r="BK133"/>
  <c i="3" r="J119"/>
  <c i="2" r="BK2054"/>
  <c r="BK2041"/>
  <c r="J2029"/>
  <c r="J2017"/>
  <c r="J2012"/>
  <c r="BK2003"/>
  <c r="J1985"/>
  <c r="BK1982"/>
  <c r="BK1973"/>
  <c r="J1964"/>
  <c r="BK1947"/>
  <c r="BK1940"/>
  <c r="BK1933"/>
  <c r="BK1929"/>
  <c r="J1926"/>
  <c r="BK1924"/>
  <c r="BK1901"/>
  <c r="J1889"/>
  <c r="J1872"/>
  <c r="BK1860"/>
  <c r="BK1858"/>
  <c r="J1855"/>
  <c r="BK1854"/>
  <c r="BK1848"/>
  <c r="BK1839"/>
  <c r="BK1832"/>
  <c r="J1824"/>
  <c r="BK1821"/>
  <c r="J1817"/>
  <c r="BK1804"/>
  <c r="J1789"/>
  <c r="J1785"/>
  <c r="BK1779"/>
  <c r="J1761"/>
  <c r="BK1758"/>
  <c r="J1734"/>
  <c r="J1718"/>
  <c r="J1706"/>
  <c r="J1678"/>
  <c r="BK1677"/>
  <c r="BK1674"/>
  <c r="J1673"/>
  <c r="J1664"/>
  <c r="J1619"/>
  <c r="BK1609"/>
  <c r="BK1591"/>
  <c r="BK1570"/>
  <c r="BK1561"/>
  <c r="BK1537"/>
  <c r="BK1527"/>
  <c r="J1512"/>
  <c r="J1508"/>
  <c r="J1501"/>
  <c r="BK1487"/>
  <c r="BK1444"/>
  <c r="BK1432"/>
  <c r="J1422"/>
  <c r="BK1419"/>
  <c r="BK1409"/>
  <c r="J1402"/>
  <c r="J1391"/>
  <c r="J1382"/>
  <c r="J1377"/>
  <c r="BK1368"/>
  <c r="BK1364"/>
  <c r="J1348"/>
  <c r="J1321"/>
  <c r="J1318"/>
  <c r="J1315"/>
  <c r="J1300"/>
  <c r="J1296"/>
  <c r="J1293"/>
  <c r="J1281"/>
  <c r="J1274"/>
  <c r="J1238"/>
  <c r="BK1235"/>
  <c r="J1229"/>
  <c r="J1226"/>
  <c r="BK1220"/>
  <c r="BK1195"/>
  <c r="BK1192"/>
  <c r="BK1186"/>
  <c r="BK1177"/>
  <c r="J1177"/>
  <c r="BK1164"/>
  <c r="BK1161"/>
  <c r="J1158"/>
  <c r="J1135"/>
  <c r="BK1133"/>
  <c r="J1112"/>
  <c r="J1109"/>
  <c r="J1088"/>
  <c r="J1061"/>
  <c r="J1050"/>
  <c r="BK1037"/>
  <c r="BK1019"/>
  <c r="BK1016"/>
  <c r="J1014"/>
  <c r="J1010"/>
  <c r="J1008"/>
  <c r="BK995"/>
  <c r="J993"/>
  <c r="BK987"/>
  <c r="J986"/>
  <c r="BK978"/>
  <c r="BK972"/>
  <c r="J955"/>
  <c r="J937"/>
  <c r="J928"/>
  <c r="BK925"/>
  <c r="J920"/>
  <c r="BK899"/>
  <c r="BK892"/>
  <c r="BK885"/>
  <c r="BK881"/>
  <c r="J871"/>
  <c r="BK863"/>
  <c r="BK853"/>
  <c r="BK850"/>
  <c r="J826"/>
  <c r="BK810"/>
  <c r="J796"/>
  <c r="J774"/>
  <c r="BK757"/>
  <c r="J754"/>
  <c r="J737"/>
  <c r="BK736"/>
  <c r="BK731"/>
  <c r="BK728"/>
  <c r="BK727"/>
  <c r="BK724"/>
  <c r="BK706"/>
  <c r="BK690"/>
  <c r="J676"/>
  <c r="BK664"/>
  <c r="J656"/>
  <c r="BK655"/>
  <c r="J635"/>
  <c r="J632"/>
  <c r="BK629"/>
  <c r="BK626"/>
  <c r="BK622"/>
  <c r="J619"/>
  <c r="BK615"/>
  <c r="J572"/>
  <c r="BK567"/>
  <c r="J538"/>
  <c r="BK532"/>
  <c r="J518"/>
  <c r="J509"/>
  <c r="BK493"/>
  <c r="J486"/>
  <c r="J477"/>
  <c r="J465"/>
  <c r="J456"/>
  <c r="BK408"/>
  <c r="BK405"/>
  <c r="BK397"/>
  <c r="BK389"/>
  <c r="BK367"/>
  <c r="J340"/>
  <c r="BK324"/>
  <c r="J318"/>
  <c r="J299"/>
  <c r="J282"/>
  <c r="BK280"/>
  <c r="BK275"/>
  <c r="BK266"/>
  <c r="BK215"/>
  <c r="J205"/>
  <c r="BK194"/>
  <c r="BK182"/>
  <c r="J178"/>
  <c r="BK171"/>
  <c r="J149"/>
  <c i="5" r="BK165"/>
  <c r="BK163"/>
  <c r="J159"/>
  <c r="BK137"/>
  <c r="BK134"/>
  <c r="BK128"/>
  <c i="4" r="BK286"/>
  <c r="J286"/>
  <c r="J285"/>
  <c r="BK284"/>
  <c r="BK283"/>
  <c r="J282"/>
  <c r="BK276"/>
  <c r="J275"/>
  <c r="BK266"/>
  <c r="J265"/>
  <c r="J262"/>
  <c r="J256"/>
  <c r="J249"/>
  <c r="BK248"/>
  <c r="BK247"/>
  <c r="J246"/>
  <c r="J244"/>
  <c r="BK243"/>
  <c r="J242"/>
  <c r="J240"/>
  <c r="J238"/>
  <c r="J234"/>
  <c r="J233"/>
  <c r="BK232"/>
  <c r="BK231"/>
  <c r="J230"/>
  <c r="J227"/>
  <c r="J226"/>
  <c r="J214"/>
  <c r="BK211"/>
  <c r="BK210"/>
  <c r="J209"/>
  <c r="J208"/>
  <c r="BK203"/>
  <c r="J201"/>
  <c r="J190"/>
  <c r="BK186"/>
  <c r="BK184"/>
  <c r="BK180"/>
  <c r="J177"/>
  <c r="J173"/>
  <c r="J171"/>
  <c r="J160"/>
  <c r="J152"/>
  <c r="BK151"/>
  <c r="J146"/>
  <c r="BK143"/>
  <c r="BK142"/>
  <c r="J141"/>
  <c r="J139"/>
  <c i="2" r="BK2080"/>
  <c r="BK2015"/>
  <c r="J2003"/>
  <c r="J2001"/>
  <c r="BK1997"/>
  <c r="BK1985"/>
  <c r="J1968"/>
  <c r="BK1964"/>
  <c r="BK1961"/>
  <c r="BK1958"/>
  <c r="BK1951"/>
  <c r="J1947"/>
  <c r="J1933"/>
  <c r="J1929"/>
  <c r="J1924"/>
  <c r="J1911"/>
  <c r="BK1889"/>
  <c r="BK1877"/>
  <c r="BK1872"/>
  <c r="J1860"/>
  <c r="J1858"/>
  <c r="BK1855"/>
  <c r="J1851"/>
  <c r="J1839"/>
  <c r="BK1833"/>
  <c r="J1804"/>
  <c r="BK1797"/>
  <c r="BK1793"/>
  <c r="BK1789"/>
  <c r="J1769"/>
  <c r="J1758"/>
  <c r="BK1753"/>
  <c r="BK1732"/>
  <c r="J1694"/>
  <c r="BK1675"/>
  <c r="BK1673"/>
  <c r="BK1664"/>
  <c r="J1652"/>
  <c r="BK1633"/>
  <c r="BK1619"/>
  <c r="BK1549"/>
  <c r="J1539"/>
  <c r="BK1512"/>
  <c r="J1491"/>
  <c r="J1451"/>
  <c r="J1441"/>
  <c r="J1432"/>
  <c r="J1430"/>
  <c r="J1419"/>
  <c r="BK1391"/>
  <c r="BK1382"/>
  <c r="J1360"/>
  <c r="BK1325"/>
  <c r="BK1296"/>
  <c r="BK1293"/>
  <c r="BK1289"/>
  <c r="BK1281"/>
  <c r="BK1266"/>
  <c r="J1235"/>
  <c r="BK1232"/>
  <c r="BK1223"/>
  <c r="BK1198"/>
  <c r="J1195"/>
  <c r="BK1189"/>
  <c r="BK1158"/>
  <c r="J1155"/>
  <c r="BK1135"/>
  <c r="BK1126"/>
  <c r="BK1119"/>
  <c r="J1100"/>
  <c r="J1082"/>
  <c r="BK1073"/>
  <c r="BK1050"/>
  <c r="J1025"/>
  <c r="J1019"/>
  <c r="BK1014"/>
  <c r="J1009"/>
  <c r="BK1008"/>
  <c r="J1004"/>
  <c r="BK994"/>
  <c r="BK993"/>
  <c r="J990"/>
  <c r="J987"/>
  <c r="BK986"/>
  <c r="J978"/>
  <c r="J975"/>
  <c r="J972"/>
  <c r="J963"/>
  <c r="BK928"/>
  <c r="J925"/>
  <c r="BK920"/>
  <c r="BK912"/>
  <c r="J906"/>
  <c r="BK871"/>
  <c r="J863"/>
  <c r="J857"/>
  <c r="J847"/>
  <c r="J838"/>
  <c r="J829"/>
  <c r="BK826"/>
  <c r="BK823"/>
  <c r="J810"/>
  <c r="BK764"/>
  <c r="J759"/>
  <c r="BK753"/>
  <c r="BK735"/>
  <c r="BK732"/>
  <c r="J728"/>
  <c r="BK712"/>
  <c r="J697"/>
  <c r="BK682"/>
  <c r="BK656"/>
  <c r="J655"/>
  <c r="BK635"/>
  <c r="J629"/>
  <c r="J626"/>
  <c r="J622"/>
  <c r="J611"/>
  <c r="J562"/>
  <c r="BK554"/>
  <c r="BK538"/>
  <c r="BK477"/>
  <c r="BK468"/>
  <c r="BK462"/>
  <c r="BK456"/>
  <c r="J400"/>
  <c r="J389"/>
  <c r="BK340"/>
  <c r="BK336"/>
  <c r="J328"/>
  <c r="J324"/>
  <c r="BK321"/>
  <c r="BK299"/>
  <c r="J280"/>
  <c r="J260"/>
  <c r="J248"/>
  <c r="BK239"/>
  <c r="J224"/>
  <c r="BK205"/>
  <c r="J182"/>
  <c r="BK178"/>
  <c r="BK175"/>
  <c r="BK159"/>
  <c r="BK149"/>
  <c i="1" r="AS94"/>
  <c i="5" r="BK153"/>
  <c r="BK149"/>
  <c r="BK145"/>
  <c r="BK141"/>
  <c r="J134"/>
  <c i="4" r="J284"/>
  <c r="BK282"/>
  <c r="J278"/>
  <c r="BK275"/>
  <c r="J254"/>
  <c r="BK251"/>
  <c r="BK249"/>
  <c r="BK245"/>
  <c r="BK242"/>
  <c r="BK238"/>
  <c r="BK236"/>
  <c r="BK230"/>
  <c r="J229"/>
  <c r="J228"/>
  <c r="BK226"/>
  <c r="J225"/>
  <c r="J222"/>
  <c r="J221"/>
  <c r="BK214"/>
  <c r="BK213"/>
  <c r="BK209"/>
  <c r="BK208"/>
  <c r="J207"/>
  <c r="J204"/>
  <c r="J203"/>
  <c r="BK202"/>
  <c r="BK201"/>
  <c r="BK199"/>
  <c r="BK198"/>
  <c r="J197"/>
  <c r="J196"/>
  <c r="J195"/>
  <c r="J186"/>
  <c r="BK177"/>
  <c r="J169"/>
  <c r="J167"/>
  <c r="BK165"/>
  <c r="BK164"/>
  <c r="J162"/>
  <c r="J149"/>
  <c r="BK148"/>
  <c r="J136"/>
  <c r="J133"/>
  <c i="3" r="BK119"/>
  <c i="2" r="BK2216"/>
  <c r="J2216"/>
  <c r="BK2204"/>
  <c r="J2204"/>
  <c r="BK2192"/>
  <c r="J2192"/>
  <c r="BK2180"/>
  <c r="J2180"/>
  <c r="BK2168"/>
  <c r="J2168"/>
  <c r="BK2156"/>
  <c r="J2156"/>
  <c r="BK2145"/>
  <c r="J2145"/>
  <c r="BK2131"/>
  <c r="J2131"/>
  <c r="BK2119"/>
  <c r="J2119"/>
  <c r="BK2104"/>
  <c r="J2104"/>
  <c r="BK2093"/>
  <c r="J2093"/>
  <c r="J2080"/>
  <c r="J2067"/>
  <c r="J2054"/>
  <c r="BK2029"/>
  <c r="BK2017"/>
  <c r="J2015"/>
  <c r="BK2012"/>
  <c r="BK2001"/>
  <c r="J1992"/>
  <c r="BK1971"/>
  <c r="J1961"/>
  <c r="J1958"/>
  <c r="J1951"/>
  <c r="BK1926"/>
  <c r="BK1911"/>
  <c r="BK1906"/>
  <c r="J1903"/>
  <c r="J1895"/>
  <c r="BK1879"/>
  <c r="BK1865"/>
  <c r="J1854"/>
  <c r="J1848"/>
  <c r="BK1842"/>
  <c r="J1833"/>
  <c r="J1832"/>
  <c r="BK1828"/>
  <c r="BK1822"/>
  <c r="J1793"/>
  <c r="J1779"/>
  <c r="BK1769"/>
  <c r="BK1763"/>
  <c r="BK1748"/>
  <c r="J1732"/>
  <c r="BK1706"/>
  <c r="J1677"/>
  <c r="BK1676"/>
  <c r="BK1643"/>
  <c r="J1633"/>
  <c r="BK1628"/>
  <c r="J1609"/>
  <c r="BK1600"/>
  <c r="J1591"/>
  <c r="BK1582"/>
  <c r="J1570"/>
  <c r="J1561"/>
  <c r="BK1508"/>
  <c r="BK1505"/>
  <c r="BK1501"/>
  <c r="J1494"/>
  <c r="BK1491"/>
  <c r="J1479"/>
  <c r="BK1427"/>
  <c r="BK1424"/>
  <c r="J1413"/>
  <c r="J1409"/>
  <c r="BK1377"/>
  <c r="J1368"/>
  <c r="BK1360"/>
  <c r="BK1348"/>
  <c r="BK1300"/>
  <c r="J1289"/>
  <c r="J1285"/>
  <c r="BK1238"/>
  <c r="BK1229"/>
  <c r="BK1226"/>
  <c r="J1223"/>
  <c r="J1220"/>
  <c r="J1198"/>
  <c r="J1192"/>
  <c r="J1189"/>
  <c r="J1186"/>
  <c r="J1180"/>
  <c r="J1164"/>
  <c r="J1161"/>
  <c r="BK1152"/>
  <c r="J1133"/>
  <c r="BK1112"/>
  <c r="BK1100"/>
  <c r="BK1082"/>
  <c r="J1073"/>
  <c r="BK1061"/>
  <c r="J1037"/>
  <c r="BK1010"/>
  <c r="BK1009"/>
  <c r="BK1000"/>
  <c r="BK975"/>
  <c r="BK955"/>
  <c r="BK936"/>
  <c r="BK933"/>
  <c r="BK930"/>
  <c r="J912"/>
  <c r="BK906"/>
  <c r="J899"/>
  <c r="J885"/>
  <c r="J881"/>
  <c r="BK857"/>
  <c r="J853"/>
  <c r="BK838"/>
  <c r="J777"/>
  <c r="BK754"/>
  <c r="J753"/>
  <c r="BK748"/>
  <c r="J738"/>
  <c r="BK737"/>
  <c r="J735"/>
  <c r="J732"/>
  <c r="J731"/>
  <c r="J727"/>
  <c r="J724"/>
  <c r="J706"/>
  <c r="BK702"/>
  <c r="BK687"/>
  <c r="J682"/>
  <c r="BK669"/>
  <c r="BK652"/>
  <c r="BK632"/>
  <c r="J615"/>
  <c r="BK611"/>
  <c r="BK572"/>
  <c r="J567"/>
  <c r="BK562"/>
  <c r="BK558"/>
  <c r="J554"/>
  <c r="J532"/>
  <c r="J529"/>
  <c r="J526"/>
  <c r="J520"/>
  <c r="J512"/>
  <c r="J498"/>
  <c r="J468"/>
  <c r="BK465"/>
  <c r="J462"/>
  <c r="BK459"/>
  <c r="J408"/>
  <c r="J405"/>
  <c r="J392"/>
  <c r="J367"/>
  <c r="BK352"/>
  <c r="J321"/>
  <c r="J286"/>
  <c r="BK282"/>
  <c r="J266"/>
  <c r="BK248"/>
  <c r="J239"/>
  <c r="BK210"/>
  <c r="J194"/>
  <c r="BK166"/>
  <c r="J159"/>
  <c i="3" r="F35"/>
  <c i="1" r="BB96"/>
  <c i="3" r="F37"/>
  <c i="1" r="BD96"/>
  <c i="3" r="F36"/>
  <c i="1" r="BC96"/>
  <c i="3" r="J34"/>
  <c i="1" r="AW96"/>
  <c i="2" l="1" r="BK148"/>
  <c r="BK181"/>
  <c r="J181"/>
  <c r="J99"/>
  <c r="BK259"/>
  <c r="J259"/>
  <c r="J100"/>
  <c r="R285"/>
  <c r="BK366"/>
  <c r="J366"/>
  <c r="J103"/>
  <c r="BK663"/>
  <c r="J663"/>
  <c r="J104"/>
  <c r="BK711"/>
  <c r="J711"/>
  <c r="J105"/>
  <c r="BK773"/>
  <c r="J773"/>
  <c r="J107"/>
  <c r="BK929"/>
  <c r="J929"/>
  <c r="J108"/>
  <c r="BK974"/>
  <c r="BK1060"/>
  <c r="J1060"/>
  <c r="J112"/>
  <c r="R1134"/>
  <c r="BK1431"/>
  <c r="J1431"/>
  <c r="J115"/>
  <c r="R1538"/>
  <c r="BK1762"/>
  <c r="J1762"/>
  <c r="J118"/>
  <c r="BK1823"/>
  <c r="J1823"/>
  <c r="J119"/>
  <c r="BK1859"/>
  <c r="J1859"/>
  <c r="J120"/>
  <c r="BK1925"/>
  <c r="J1925"/>
  <c r="J121"/>
  <c r="BK1972"/>
  <c r="J1972"/>
  <c r="J122"/>
  <c r="BK1991"/>
  <c r="J1991"/>
  <c r="J123"/>
  <c r="BK2002"/>
  <c r="J2002"/>
  <c r="J124"/>
  <c r="T2016"/>
  <c r="P2130"/>
  <c i="4" r="T135"/>
  <c r="T145"/>
  <c r="T159"/>
  <c r="R166"/>
  <c r="R200"/>
  <c r="T235"/>
  <c r="P250"/>
  <c r="R255"/>
  <c r="R263"/>
  <c r="T281"/>
  <c i="2" r="P148"/>
  <c r="T181"/>
  <c r="T259"/>
  <c r="P285"/>
  <c r="P366"/>
  <c r="P663"/>
  <c r="R711"/>
  <c r="P773"/>
  <c r="P929"/>
  <c r="T974"/>
  <c r="P1060"/>
  <c r="T1134"/>
  <c r="P1423"/>
  <c r="R1431"/>
  <c r="T1538"/>
  <c r="T1733"/>
  <c r="T1762"/>
  <c r="T1823"/>
  <c r="T1859"/>
  <c r="T1925"/>
  <c r="T1972"/>
  <c r="T1991"/>
  <c r="T2002"/>
  <c r="BK2016"/>
  <c r="J2016"/>
  <c r="J125"/>
  <c r="BK2130"/>
  <c r="J2130"/>
  <c r="J126"/>
  <c i="4" r="BK135"/>
  <c r="BK145"/>
  <c r="J145"/>
  <c r="J101"/>
  <c r="BK159"/>
  <c r="J159"/>
  <c r="J103"/>
  <c r="R159"/>
  <c r="T166"/>
  <c r="P200"/>
  <c r="P235"/>
  <c r="BK255"/>
  <c r="J255"/>
  <c r="J108"/>
  <c r="P255"/>
  <c r="T263"/>
  <c r="P281"/>
  <c i="2" r="T148"/>
  <c r="R181"/>
  <c r="R259"/>
  <c r="T285"/>
  <c r="R366"/>
  <c r="R663"/>
  <c r="P711"/>
  <c r="R773"/>
  <c r="T929"/>
  <c r="P974"/>
  <c r="T1060"/>
  <c r="BK1134"/>
  <c r="J1134"/>
  <c r="J113"/>
  <c r="R1423"/>
  <c r="P1431"/>
  <c r="BK1538"/>
  <c r="J1538"/>
  <c r="J116"/>
  <c r="BK1733"/>
  <c r="J1733"/>
  <c r="J117"/>
  <c r="P1733"/>
  <c r="P1762"/>
  <c r="P1823"/>
  <c r="P1859"/>
  <c r="P1925"/>
  <c r="P1972"/>
  <c r="P1991"/>
  <c r="P2002"/>
  <c r="P2016"/>
  <c r="T2130"/>
  <c i="4" r="P135"/>
  <c r="R145"/>
  <c r="BK166"/>
  <c r="J166"/>
  <c r="J104"/>
  <c r="BK200"/>
  <c r="J200"/>
  <c r="J105"/>
  <c r="BK235"/>
  <c r="J235"/>
  <c r="J106"/>
  <c r="BK250"/>
  <c r="J250"/>
  <c r="J107"/>
  <c r="T250"/>
  <c r="BK263"/>
  <c r="J263"/>
  <c r="J109"/>
  <c r="BK281"/>
  <c r="J281"/>
  <c r="J110"/>
  <c i="5" r="P133"/>
  <c i="2" r="R148"/>
  <c r="P181"/>
  <c r="P259"/>
  <c r="BK285"/>
  <c r="J285"/>
  <c r="J102"/>
  <c r="T366"/>
  <c r="T663"/>
  <c r="T711"/>
  <c r="T773"/>
  <c r="R929"/>
  <c r="R974"/>
  <c r="R1060"/>
  <c r="P1134"/>
  <c r="BK1423"/>
  <c r="J1423"/>
  <c r="J114"/>
  <c r="T1423"/>
  <c r="T1431"/>
  <c r="P1538"/>
  <c r="R1733"/>
  <c r="R1762"/>
  <c r="R1823"/>
  <c r="R1859"/>
  <c r="R1925"/>
  <c r="R1972"/>
  <c r="R1991"/>
  <c r="R2002"/>
  <c r="R2016"/>
  <c r="R2130"/>
  <c i="4" r="R135"/>
  <c r="P145"/>
  <c r="P159"/>
  <c r="P166"/>
  <c r="T200"/>
  <c r="R235"/>
  <c r="R250"/>
  <c r="T255"/>
  <c r="P263"/>
  <c r="R281"/>
  <c i="5" r="BK125"/>
  <c r="J125"/>
  <c r="J98"/>
  <c r="P125"/>
  <c r="R125"/>
  <c r="T125"/>
  <c r="BK133"/>
  <c r="J133"/>
  <c r="J99"/>
  <c r="R133"/>
  <c r="T133"/>
  <c r="BK148"/>
  <c r="J148"/>
  <c r="J100"/>
  <c r="P148"/>
  <c r="R148"/>
  <c r="T148"/>
  <c r="BK164"/>
  <c r="J164"/>
  <c r="J101"/>
  <c r="P164"/>
  <c r="R164"/>
  <c r="T164"/>
  <c r="BK170"/>
  <c r="J170"/>
  <c r="J103"/>
  <c r="P170"/>
  <c r="R170"/>
  <c r="T170"/>
  <c i="2" r="F92"/>
  <c r="BE175"/>
  <c r="BE205"/>
  <c r="BE215"/>
  <c r="BE224"/>
  <c r="BE266"/>
  <c r="BE275"/>
  <c r="BE280"/>
  <c r="BE299"/>
  <c r="BE324"/>
  <c r="BE328"/>
  <c r="BE336"/>
  <c r="BE400"/>
  <c r="BE456"/>
  <c r="BE486"/>
  <c r="BE626"/>
  <c r="BE629"/>
  <c r="BE635"/>
  <c r="BE655"/>
  <c r="BE664"/>
  <c r="BE690"/>
  <c r="BE697"/>
  <c r="BE735"/>
  <c r="BE738"/>
  <c r="BE757"/>
  <c r="BE764"/>
  <c r="BE796"/>
  <c r="BE810"/>
  <c r="BE823"/>
  <c r="BE829"/>
  <c r="BE847"/>
  <c r="BE863"/>
  <c r="BE906"/>
  <c r="BE920"/>
  <c r="BE925"/>
  <c r="BE963"/>
  <c r="BE975"/>
  <c r="BE986"/>
  <c r="BE987"/>
  <c r="BE994"/>
  <c r="BE1004"/>
  <c r="BE1014"/>
  <c r="BE1016"/>
  <c r="BE1019"/>
  <c r="BE1088"/>
  <c r="BE1100"/>
  <c r="BE1119"/>
  <c r="BE1126"/>
  <c r="BE1155"/>
  <c r="BE1186"/>
  <c r="BE1195"/>
  <c r="BE1266"/>
  <c r="BE1274"/>
  <c r="BE1281"/>
  <c r="BE1315"/>
  <c r="BE1318"/>
  <c r="BE1321"/>
  <c r="BE1430"/>
  <c r="BE1432"/>
  <c r="BE1451"/>
  <c r="BE1487"/>
  <c r="BE1494"/>
  <c r="BE1537"/>
  <c r="BE1539"/>
  <c r="BE1609"/>
  <c r="BE1652"/>
  <c r="BE1674"/>
  <c r="BE1732"/>
  <c r="BE1734"/>
  <c r="BE1753"/>
  <c r="BE1761"/>
  <c r="BE1789"/>
  <c r="BE1797"/>
  <c r="BE1821"/>
  <c r="BE1824"/>
  <c r="BE1901"/>
  <c r="BE1924"/>
  <c r="BE1961"/>
  <c r="BE1971"/>
  <c r="BE1982"/>
  <c r="BE1985"/>
  <c r="BE2029"/>
  <c r="BE2080"/>
  <c r="BE2093"/>
  <c r="BE2104"/>
  <c r="BE2119"/>
  <c r="BE2131"/>
  <c r="BE2145"/>
  <c r="BE2156"/>
  <c r="BE2168"/>
  <c r="BE2180"/>
  <c r="BE2192"/>
  <c r="BE2204"/>
  <c r="BE2216"/>
  <c r="BK281"/>
  <c r="J281"/>
  <c r="J101"/>
  <c r="BK758"/>
  <c r="J758"/>
  <c r="J106"/>
  <c i="3" r="E107"/>
  <c i="4" r="J89"/>
  <c r="E120"/>
  <c r="BE140"/>
  <c r="BE141"/>
  <c r="BE143"/>
  <c r="BE144"/>
  <c r="BE151"/>
  <c r="BE156"/>
  <c r="BE158"/>
  <c r="BE160"/>
  <c r="BE173"/>
  <c r="BE179"/>
  <c r="BE180"/>
  <c r="BE182"/>
  <c r="BE184"/>
  <c r="BE186"/>
  <c r="BE188"/>
  <c r="BE190"/>
  <c r="BE192"/>
  <c r="BE217"/>
  <c r="BE226"/>
  <c r="BE231"/>
  <c r="BE232"/>
  <c r="BE243"/>
  <c r="BE246"/>
  <c r="BE247"/>
  <c r="BE262"/>
  <c r="BE264"/>
  <c r="BE276"/>
  <c r="BE283"/>
  <c r="BE285"/>
  <c i="5" r="E85"/>
  <c r="J117"/>
  <c r="BE127"/>
  <c r="BE134"/>
  <c r="BE159"/>
  <c i="2" r="E85"/>
  <c r="BE182"/>
  <c r="BE210"/>
  <c r="BE286"/>
  <c r="BE389"/>
  <c r="BE392"/>
  <c r="BE405"/>
  <c r="BE462"/>
  <c r="BE493"/>
  <c r="BE498"/>
  <c r="BE509"/>
  <c r="BE518"/>
  <c r="BE520"/>
  <c r="BE529"/>
  <c r="BE532"/>
  <c r="BE562"/>
  <c r="BE615"/>
  <c r="BE619"/>
  <c r="BE622"/>
  <c r="BE632"/>
  <c r="BE669"/>
  <c r="BE706"/>
  <c r="BE774"/>
  <c r="BE850"/>
  <c r="BE881"/>
  <c r="BE892"/>
  <c r="BE936"/>
  <c r="BE937"/>
  <c r="BE995"/>
  <c r="BE1037"/>
  <c r="BE1135"/>
  <c r="BE1164"/>
  <c r="BE1229"/>
  <c r="BE1238"/>
  <c r="BE1285"/>
  <c r="BE1348"/>
  <c r="BE1413"/>
  <c r="BE1444"/>
  <c r="BE1491"/>
  <c r="BE1501"/>
  <c r="BE1505"/>
  <c r="BE1512"/>
  <c r="BE1527"/>
  <c r="BE1561"/>
  <c r="BE1570"/>
  <c r="BE1591"/>
  <c r="BE1600"/>
  <c r="BE1628"/>
  <c r="BE1677"/>
  <c r="BE1678"/>
  <c r="BE1706"/>
  <c r="BE1763"/>
  <c r="BE1769"/>
  <c r="BE1785"/>
  <c r="BE1804"/>
  <c r="BE1817"/>
  <c r="BE1822"/>
  <c r="BE1839"/>
  <c r="BE1842"/>
  <c r="BE1854"/>
  <c r="BE1895"/>
  <c r="BE1903"/>
  <c r="BE1906"/>
  <c r="BE1926"/>
  <c r="BE1933"/>
  <c r="BE1968"/>
  <c r="BE1973"/>
  <c r="BE2041"/>
  <c r="BE2067"/>
  <c i="3" r="F92"/>
  <c r="J111"/>
  <c r="BE119"/>
  <c i="4" r="F92"/>
  <c r="BE133"/>
  <c r="BE146"/>
  <c r="BE155"/>
  <c r="BE162"/>
  <c r="BE167"/>
  <c r="BE177"/>
  <c r="BE194"/>
  <c r="BE195"/>
  <c r="BE196"/>
  <c r="BE201"/>
  <c r="BE204"/>
  <c r="BE205"/>
  <c r="BE209"/>
  <c r="BE212"/>
  <c r="BE218"/>
  <c r="BE227"/>
  <c r="BE228"/>
  <c r="BE230"/>
  <c r="BE233"/>
  <c r="BE234"/>
  <c r="BE238"/>
  <c r="BE254"/>
  <c r="BE286"/>
  <c r="BK132"/>
  <c r="BK131"/>
  <c r="J131"/>
  <c r="J97"/>
  <c i="5" r="F120"/>
  <c r="BE126"/>
  <c r="BE141"/>
  <c r="BE149"/>
  <c r="BE166"/>
  <c r="BE167"/>
  <c r="BE169"/>
  <c i="2" r="J140"/>
  <c r="BE159"/>
  <c r="BE166"/>
  <c r="BE239"/>
  <c r="BE260"/>
  <c r="BE318"/>
  <c r="BE340"/>
  <c r="BE352"/>
  <c r="BE367"/>
  <c r="BE397"/>
  <c r="BE459"/>
  <c r="BE477"/>
  <c r="BE512"/>
  <c r="BE526"/>
  <c r="BE538"/>
  <c r="BE558"/>
  <c r="BE611"/>
  <c r="BE652"/>
  <c r="BE682"/>
  <c r="BE687"/>
  <c r="BE702"/>
  <c r="BE712"/>
  <c r="BE737"/>
  <c r="BE753"/>
  <c r="BE759"/>
  <c r="BE777"/>
  <c r="BE838"/>
  <c r="BE871"/>
  <c r="BE930"/>
  <c r="BE933"/>
  <c r="BE955"/>
  <c r="BE990"/>
  <c r="BE1000"/>
  <c r="BE1009"/>
  <c r="BE1025"/>
  <c r="BE1082"/>
  <c r="BE1112"/>
  <c r="BE1177"/>
  <c r="BE1180"/>
  <c r="BE1289"/>
  <c r="BE1300"/>
  <c r="BE1364"/>
  <c r="BE1382"/>
  <c r="BE1402"/>
  <c r="BE1409"/>
  <c r="BE1424"/>
  <c r="BE1427"/>
  <c r="BE1441"/>
  <c r="BE1479"/>
  <c r="BE1582"/>
  <c r="BE1643"/>
  <c r="BE1675"/>
  <c r="BE1676"/>
  <c r="BE1694"/>
  <c r="BE1718"/>
  <c r="BE1748"/>
  <c r="BE1828"/>
  <c r="BE1851"/>
  <c r="BE1860"/>
  <c r="BE1877"/>
  <c r="BE1889"/>
  <c r="BE1951"/>
  <c r="BE1958"/>
  <c r="BE1964"/>
  <c r="BE1992"/>
  <c r="BE1997"/>
  <c i="3" r="BK118"/>
  <c r="J118"/>
  <c r="J97"/>
  <c i="4" r="BE136"/>
  <c r="BE139"/>
  <c r="BE148"/>
  <c r="BE149"/>
  <c r="BE152"/>
  <c r="BE164"/>
  <c r="BE165"/>
  <c r="BE169"/>
  <c r="BE171"/>
  <c r="BE175"/>
  <c r="BE202"/>
  <c r="BE207"/>
  <c r="BE213"/>
  <c r="BE225"/>
  <c r="BE236"/>
  <c r="BE240"/>
  <c r="BE245"/>
  <c r="BE249"/>
  <c r="BE266"/>
  <c r="BE282"/>
  <c i="5" r="BE137"/>
  <c r="BE150"/>
  <c r="BE165"/>
  <c r="BE171"/>
  <c r="BE177"/>
  <c i="2" r="BE149"/>
  <c r="BE171"/>
  <c r="BE178"/>
  <c r="BE194"/>
  <c r="BE248"/>
  <c r="BE282"/>
  <c r="BE321"/>
  <c r="BE408"/>
  <c r="BE465"/>
  <c r="BE468"/>
  <c r="BE554"/>
  <c r="BE567"/>
  <c r="BE572"/>
  <c r="BE656"/>
  <c r="BE676"/>
  <c r="BE724"/>
  <c r="BE727"/>
  <c r="BE728"/>
  <c r="BE731"/>
  <c r="BE732"/>
  <c r="BE736"/>
  <c r="BE748"/>
  <c r="BE754"/>
  <c r="BE826"/>
  <c r="BE853"/>
  <c r="BE857"/>
  <c r="BE885"/>
  <c r="BE899"/>
  <c r="BE912"/>
  <c r="BE928"/>
  <c r="BE972"/>
  <c r="BE978"/>
  <c r="BE993"/>
  <c r="BE1008"/>
  <c r="BE1010"/>
  <c r="BE1050"/>
  <c r="BE1061"/>
  <c r="BE1073"/>
  <c r="BE1109"/>
  <c r="BE1133"/>
  <c r="BE1152"/>
  <c r="BE1158"/>
  <c r="BE1161"/>
  <c r="BE1189"/>
  <c r="BE1192"/>
  <c r="BE1198"/>
  <c r="BE1220"/>
  <c r="BE1223"/>
  <c r="BE1226"/>
  <c r="BE1232"/>
  <c r="BE1235"/>
  <c r="BE1293"/>
  <c r="BE1296"/>
  <c r="BE1325"/>
  <c r="BE1360"/>
  <c r="BE1368"/>
  <c r="BE1377"/>
  <c r="BE1391"/>
  <c r="BE1419"/>
  <c r="BE1422"/>
  <c r="BE1508"/>
  <c r="BE1549"/>
  <c r="BE1619"/>
  <c r="BE1633"/>
  <c r="BE1664"/>
  <c r="BE1673"/>
  <c r="BE1758"/>
  <c r="BE1779"/>
  <c r="BE1793"/>
  <c r="BE1832"/>
  <c r="BE1833"/>
  <c r="BE1848"/>
  <c r="BE1855"/>
  <c r="BE1858"/>
  <c r="BE1865"/>
  <c r="BE1872"/>
  <c r="BE1879"/>
  <c r="BE1911"/>
  <c r="BE1929"/>
  <c r="BE1940"/>
  <c r="BE1947"/>
  <c r="BE2001"/>
  <c r="BE2003"/>
  <c r="BE2012"/>
  <c r="BE2015"/>
  <c r="BE2017"/>
  <c r="BE2054"/>
  <c r="BK971"/>
  <c r="J971"/>
  <c r="J109"/>
  <c i="4" r="BE142"/>
  <c r="BE197"/>
  <c r="BE198"/>
  <c r="BE199"/>
  <c r="BE203"/>
  <c r="BE208"/>
  <c r="BE210"/>
  <c r="BE211"/>
  <c r="BE214"/>
  <c r="BE221"/>
  <c r="BE222"/>
  <c r="BE229"/>
  <c r="BE242"/>
  <c r="BE244"/>
  <c r="BE248"/>
  <c r="BE251"/>
  <c r="BE256"/>
  <c r="BE265"/>
  <c r="BE275"/>
  <c r="BE278"/>
  <c r="BE284"/>
  <c r="BK157"/>
  <c r="J157"/>
  <c r="J102"/>
  <c i="5" r="BE128"/>
  <c r="BE145"/>
  <c r="BE153"/>
  <c r="BE163"/>
  <c r="BE174"/>
  <c r="BK168"/>
  <c r="J168"/>
  <c r="J102"/>
  <c i="2" r="F35"/>
  <c i="1" r="BB95"/>
  <c i="5" r="F37"/>
  <c i="1" r="BD98"/>
  <c i="4" r="F36"/>
  <c i="1" r="BC97"/>
  <c i="4" r="J34"/>
  <c i="1" r="AW97"/>
  <c i="5" r="F36"/>
  <c i="1" r="BC98"/>
  <c i="4" r="F37"/>
  <c i="1" r="BD97"/>
  <c i="2" r="J34"/>
  <c i="1" r="AW95"/>
  <c i="4" r="F35"/>
  <c i="1" r="BB97"/>
  <c i="2" r="F36"/>
  <c i="1" r="BC95"/>
  <c i="5" r="F35"/>
  <c i="1" r="BB98"/>
  <c i="4" r="F34"/>
  <c i="1" r="BA97"/>
  <c i="5" r="F34"/>
  <c i="1" r="BA98"/>
  <c i="3" r="F34"/>
  <c i="1" r="BA96"/>
  <c i="3" r="J33"/>
  <c i="1" r="AV96"/>
  <c r="AT96"/>
  <c i="2" r="F34"/>
  <c i="1" r="BA95"/>
  <c i="2" r="F37"/>
  <c i="1" r="BD95"/>
  <c i="5" r="J34"/>
  <c i="1" r="AW98"/>
  <c i="5" l="1" r="P124"/>
  <c r="P123"/>
  <c i="1" r="AU98"/>
  <c i="4" r="R134"/>
  <c r="R130"/>
  <c i="2" r="R973"/>
  <c i="4" r="T134"/>
  <c r="T130"/>
  <c i="2" r="BK973"/>
  <c r="J973"/>
  <c r="J110"/>
  <c i="5" r="T124"/>
  <c r="T123"/>
  <c i="2" r="T973"/>
  <c r="P147"/>
  <c i="4" r="P134"/>
  <c r="P130"/>
  <c i="1" r="AU97"/>
  <c i="2" r="P973"/>
  <c r="T147"/>
  <c r="T146"/>
  <c r="BK147"/>
  <c r="J147"/>
  <c r="J97"/>
  <c i="5" r="R124"/>
  <c r="R123"/>
  <c i="2" r="R147"/>
  <c r="R146"/>
  <c i="4" r="BK134"/>
  <c r="J134"/>
  <c r="J99"/>
  <c i="2" r="J148"/>
  <c r="J98"/>
  <c r="J974"/>
  <c r="J111"/>
  <c i="3" r="BK117"/>
  <c r="J117"/>
  <c i="4" r="BK130"/>
  <c r="J130"/>
  <c r="J132"/>
  <c r="J98"/>
  <c r="J135"/>
  <c r="J100"/>
  <c i="5" r="BK124"/>
  <c r="J124"/>
  <c r="J97"/>
  <c i="4" r="J30"/>
  <c i="1" r="AG97"/>
  <c i="3" r="F33"/>
  <c i="1" r="AZ96"/>
  <c r="BC94"/>
  <c r="AY94"/>
  <c i="2" r="F33"/>
  <c i="1" r="AZ95"/>
  <c i="4" r="F33"/>
  <c i="1" r="AZ97"/>
  <c i="5" r="J33"/>
  <c i="1" r="AV98"/>
  <c r="AT98"/>
  <c i="3" r="J30"/>
  <c i="1" r="AG96"/>
  <c r="AN96"/>
  <c r="BD94"/>
  <c r="W33"/>
  <c r="BB94"/>
  <c r="AX94"/>
  <c i="4" r="J33"/>
  <c i="1" r="AV97"/>
  <c r="AT97"/>
  <c i="5" r="F33"/>
  <c i="1" r="AZ98"/>
  <c r="BA94"/>
  <c r="W30"/>
  <c i="2" r="J33"/>
  <c i="1" r="AV95"/>
  <c r="AT95"/>
  <c i="2" l="1" r="P146"/>
  <c i="1" r="AU95"/>
  <c i="4" r="J39"/>
  <c i="2" r="BK146"/>
  <c r="J146"/>
  <c r="J96"/>
  <c i="3" r="J39"/>
  <c i="4" r="J96"/>
  <c i="3" r="J96"/>
  <c i="5" r="BK123"/>
  <c r="J123"/>
  <c r="J96"/>
  <c i="1" r="AN97"/>
  <c r="AU94"/>
  <c r="AZ94"/>
  <c r="W29"/>
  <c r="W31"/>
  <c r="W32"/>
  <c r="AW94"/>
  <c r="AK30"/>
  <c l="1" r="AV94"/>
  <c r="AK29"/>
  <c i="5" r="J30"/>
  <c i="1" r="AG98"/>
  <c r="AN98"/>
  <c i="2" r="J30"/>
  <c i="1" r="AG95"/>
  <c r="AN95"/>
  <c i="5" l="1" r="J39"/>
  <c i="2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<sst xmlns="http://schemas.openxmlformats.org/spreadsheetml/2006/main">
  <si>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</si>
  <si>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</si>
  <si>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</si>
  <si>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</si>
  <si>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</si>
  <si>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{b004f1fe-c9b6-4c78-a56d-90e8e41240dc}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</si>
  <si>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</si>
  <si>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</si>
  <si>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</si>
  <si>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</si>
  <si>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</si>
  <si>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</si>
  <si>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</si>
  <si>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</si>
  <si>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TV20-012-TI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</si>
  <si>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</si>
  <si>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</si>
  <si>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kulturního domu v Hájku čp.20 - Úspory energií</t>
  </si>
  <si>
    <t>KSO:</t>
  </si>
  <si>
    <t>801 43</t>
  </si>
  <si>
    <t>CC-CZ:</t>
  </si>
  <si>
    <t>zak.č.9182-26</t>
  </si>
  <si>
    <t>Místo:</t>
  </si>
  <si>
    <t>Hájek</t>
  </si>
  <si>
    <t>Datum:</t>
  </si>
  <si>
    <t>1. 12. 2020</t>
  </si>
  <si>
    <t>Zadavatel:</t>
  </si>
  <si>
    <t>IČ:</t>
  </si>
  <si>
    <t>Obec Hájek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</si>
  <si>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</si>
  <si>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</si>
  <si>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</si>
  <si>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</si>
  <si>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</si>
  <si>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</si>
  <si>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</si>
  <si>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</si>
  <si>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</si>
  <si>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</si>
  <si>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</si>
  <si>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</si>
  <si>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</si>
  <si>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</si>
  <si>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</si>
  <si>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</si>
  <si>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</si>
  <si>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</si>
  <si>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</si>
  <si>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</si>
  <si>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</si>
  <si>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</si>
  <si>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</si>
  <si>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</si>
  <si>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</si>
  <si>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</si>
  <si>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</si>
  <si>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</si>
  <si>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</si>
  <si>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</si>
  <si>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</si>
  <si>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</si>
  <si>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</si>
  <si>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</si>
  <si>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</si>
  <si>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</si>
  <si>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</si>
  <si>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</si>
  <si>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</si>
  <si>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</si>
  <si>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</si>
  <si>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</si>
  <si>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</si>
  <si>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</si>
  <si>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</si>
  <si>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</si>
  <si>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</si>
  <si>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</si>
  <si>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</si>
  <si>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</si>
  <si>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</si>
  <si>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</si>
  <si>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</si>
  <si>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</si>
  <si>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</si>
  <si>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</si>
  <si>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 xml:space="preserve">Stavební a konstrukční část </t>
  </si>
  <si>
    <t>STA</t>
  </si>
  <si>
    <t>1</t>
  </si>
  <si>
    <t>{542bc029-dbd4-4466-be39-27256a160459}</t>
  </si>
  <si>
    <t>2</t>
  </si>
  <si>
    <t>Zařízení silnoproudé a slaboproudé elektrotechniky</t>
  </si>
  <si>
    <t>{0aa266b2-b786-4790-9cf5-0a296c2dc719}</t>
  </si>
  <si>
    <t>E</t>
  </si>
  <si>
    <t>Vytápění, rozvod plynu</t>
  </si>
  <si>
    <t>{89d94a13-69b3-4557-8224-7654bdcdd79c}</t>
  </si>
  <si>
    <t>G</t>
  </si>
  <si>
    <t>VRN</t>
  </si>
  <si>
    <t>{bc9e99c0-730b-4109-9b5b-8966632b5bc7}</t>
  </si>
  <si>
    <t>KRYCÍ LIST SOUPISU PRACÍ</t>
  </si>
  <si>
    <t>Objekt:</t>
  </si>
  <si>
    <t xml:space="preserve">A - Stavební a konstrukční část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</si>
  <si>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</si>
  <si>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</si>
  <si>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</si>
  <si>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</si>
  <si>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</si>
  <si>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</si>
  <si>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</si>
  <si>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31 - Zdi pozemních staveb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</si>
  <si>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</si>
  <si>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</si>
  <si>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</si>
  <si>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</si>
  <si>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</si>
  <si>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</si>
  <si>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</si>
  <si>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</si>
  <si>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</si>
  <si>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</si>
  <si>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</si>
  <si>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DMT - Demontáže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</si>
  <si>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</si>
  <si>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</si>
  <si>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</si>
  <si>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</si>
  <si>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</si>
  <si>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</si>
  <si>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</si>
  <si>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</si>
  <si>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</si>
  <si>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</si>
  <si>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</si>
  <si>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786 - Dokončovací práce - čalounické úpravy</t>
  </si>
  <si>
    <t xml:space="preserve">    787 - Dokončovací práce - zasklívání</t>
  </si>
  <si>
    <t xml:space="preserve">    VO - 01 - Výplně otvorů - Okna</t>
  </si>
  <si>
    <t xml:space="preserve">    VO - 02 - Výplně otvorů - Vnější dveře a vnější prosklené stěny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</si>
  <si>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</si>
  <si>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</si>
  <si>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</si>
  <si>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</si>
  <si>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</si>
  <si>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</si>
  <si>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</si>
  <si>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</si>
  <si>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</si>
  <si>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</si>
  <si>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</si>
  <si>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</si>
  <si>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</si>
  <si>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</si>
  <si>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</si>
  <si>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</si>
  <si>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</si>
  <si>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</si>
  <si>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132251102</t>
  </si>
  <si>
    <t xml:space="preserve">Hloubení rýh nezapažených  š do 800 mm v hornině třídy těžitelnosti I, skupiny 3 objem do 50 m3 strojně</t>
  </si>
  <si>
    <t>m3</t>
  </si>
  <si>
    <t>CS ÚRS 2020 01</t>
  </si>
  <si>
    <t>4</t>
  </si>
  <si>
    <t>734782194</t>
  </si>
  <si>
    <t>VV</t>
  </si>
  <si>
    <t>pro zateplení soklu pod terénem</t>
  </si>
  <si>
    <t>0,8*0,9*(12,6+1,3+0,5+5,5+3,2+13,0)</t>
  </si>
  <si>
    <t>0,6*0,3*(3,5+5,6+8,0+30,2)</t>
  </si>
  <si>
    <t>0,8*0,5*15,0</t>
  </si>
  <si>
    <t>40,5*0,1+0,444</t>
  </si>
  <si>
    <t>Součet</t>
  </si>
  <si>
    <t>Poznámka :</t>
  </si>
  <si>
    <t>Připrovádění zemních prací je nutno dodržet pokyna uvedené</t>
  </si>
  <si>
    <t>na výkrese č.02 a v tech. zprávě.</t>
  </si>
  <si>
    <t>174151101</t>
  </si>
  <si>
    <t>Zásyp jam, šachet rýh nebo kolem objektů sypaninou se zhutněním</t>
  </si>
  <si>
    <t>-923982968</t>
  </si>
  <si>
    <t>zásyp rýh pro zateplení soklu pod terénem</t>
  </si>
  <si>
    <t xml:space="preserve">dle pol.132251102 </t>
  </si>
  <si>
    <t>45,0</t>
  </si>
  <si>
    <t>3</t>
  </si>
  <si>
    <t>M</t>
  </si>
  <si>
    <t>10364100</t>
  </si>
  <si>
    <t>zemina pro terénní úpravy - tříděná</t>
  </si>
  <si>
    <t>t</t>
  </si>
  <si>
    <t>8</t>
  </si>
  <si>
    <t>-2039291860</t>
  </si>
  <si>
    <t>dodávka, doprava vhodné hutnitelné zeminy pro zásyp a obsyp</t>
  </si>
  <si>
    <t>koeficient množství = 2</t>
  </si>
  <si>
    <t>dle pol.174151101</t>
  </si>
  <si>
    <t>45,0*2</t>
  </si>
  <si>
    <t>162651112</t>
  </si>
  <si>
    <t>Vodorovné přemístění do 5000 m výkopku/sypaniny z horniny třídy těžitelnosti I, skupiny 1 až 3</t>
  </si>
  <si>
    <t>-365579802</t>
  </si>
  <si>
    <t xml:space="preserve">na placenou skládku </t>
  </si>
  <si>
    <t>pol.132251102</t>
  </si>
  <si>
    <t>5</t>
  </si>
  <si>
    <t>171201201</t>
  </si>
  <si>
    <t>Uložení sypaniny na skládky</t>
  </si>
  <si>
    <t>-429622722</t>
  </si>
  <si>
    <t>pol.162651112</t>
  </si>
  <si>
    <t>6</t>
  </si>
  <si>
    <t>17120123R</t>
  </si>
  <si>
    <t>Poplatek za uložení zeminy a kamení na skládce (skládkovné) kód odpadu 17 05 04</t>
  </si>
  <si>
    <t>1799785602</t>
  </si>
  <si>
    <t>pol.16265112</t>
  </si>
  <si>
    <t>45,0*1,5</t>
  </si>
  <si>
    <t>31</t>
  </si>
  <si>
    <t>Zdi pozemních staveb</t>
  </si>
  <si>
    <t>7</t>
  </si>
  <si>
    <t>349231811</t>
  </si>
  <si>
    <t xml:space="preserve">Přizdívka ostění  z cihel tl do 150 mm</t>
  </si>
  <si>
    <t>m2</t>
  </si>
  <si>
    <t>16</t>
  </si>
  <si>
    <t>1608919585</t>
  </si>
  <si>
    <t>1.NP</t>
  </si>
  <si>
    <t>0,475*1,75*6</t>
  </si>
  <si>
    <t>0,475*1,35*3</t>
  </si>
  <si>
    <t>2.NP</t>
  </si>
  <si>
    <t>0,55*1,6+0,55*0,6</t>
  </si>
  <si>
    <t>0,7*1,6</t>
  </si>
  <si>
    <t>0,45*1,6</t>
  </si>
  <si>
    <t>0,54*1,3</t>
  </si>
  <si>
    <t>ostatní nevykázané</t>
  </si>
  <si>
    <t>9,661*0,1+0,37</t>
  </si>
  <si>
    <t>349231821</t>
  </si>
  <si>
    <t>Přizdívka ostění z cihel tl do 300 mm</t>
  </si>
  <si>
    <t>-1077031945</t>
  </si>
  <si>
    <t>0,55*1,6*2</t>
  </si>
  <si>
    <t>0,45*1,6*2</t>
  </si>
  <si>
    <t>0,45*1,3*4</t>
  </si>
  <si>
    <t>0,54*1,3*2</t>
  </si>
  <si>
    <t>8,868*0,1+0,045</t>
  </si>
  <si>
    <t>9</t>
  </si>
  <si>
    <t>310237251</t>
  </si>
  <si>
    <t>Zazdívka otvorů pl do 0,25 m2 ve zdivu nadzákladovém cihlami pálenými tl do 450 mm</t>
  </si>
  <si>
    <t>kus</t>
  </si>
  <si>
    <t>-76300949</t>
  </si>
  <si>
    <t>10</t>
  </si>
  <si>
    <t>310237261</t>
  </si>
  <si>
    <t>Zazdívka otvorů pl do 0,25 m2 ve zdivu nadzákladovém cihlami pálenými tl do 600 mm</t>
  </si>
  <si>
    <t>1372739026</t>
  </si>
  <si>
    <t>11</t>
  </si>
  <si>
    <t>310238211</t>
  </si>
  <si>
    <t>Zazdívka otvorů pl do 1 m2 ve zdivu nadzákladovém cihlami pálenými na MVC</t>
  </si>
  <si>
    <t>1906787997</t>
  </si>
  <si>
    <t>0,475*0,39*0,77</t>
  </si>
  <si>
    <t>0,475*1,1*0,8</t>
  </si>
  <si>
    <t>0,325*0,55*0,85</t>
  </si>
  <si>
    <t>0,45*0,9*1,2-0,45*0,6*0,6</t>
  </si>
  <si>
    <t>1,037*0,3+0,052</t>
  </si>
  <si>
    <t>12</t>
  </si>
  <si>
    <t>310239211</t>
  </si>
  <si>
    <t>Zazdívka otvorů pl do 4 m2 ve zdivu nadzákladovém cihlami pálenými na MVC</t>
  </si>
  <si>
    <t>-1908218024</t>
  </si>
  <si>
    <t>dozdění parapetu a ostatní dozdívky</t>
  </si>
  <si>
    <t>0,475*1,8*0,75</t>
  </si>
  <si>
    <t>0,7*(2,05*1,5-0,9*0,47)</t>
  </si>
  <si>
    <t>0,475*0,77*1,47</t>
  </si>
  <si>
    <t>0,325*(1,0*2,02-0,75*0,2)</t>
  </si>
  <si>
    <t>0,4*0,8*2,5</t>
  </si>
  <si>
    <t>0,2*0,7*2,02</t>
  </si>
  <si>
    <t>0,2*2,3*0,9</t>
  </si>
  <si>
    <t>0,25*0,8*1,9</t>
  </si>
  <si>
    <t>0,54*(1,3*1,3*2-0,9*0,45*2)*2</t>
  </si>
  <si>
    <t>8,296*0,3+0,015</t>
  </si>
  <si>
    <t>13</t>
  </si>
  <si>
    <t>317944321</t>
  </si>
  <si>
    <t>Válcované nosníky do č.12 dodatečně osazované do připravených otvorů</t>
  </si>
  <si>
    <t>-725476059</t>
  </si>
  <si>
    <t xml:space="preserve">dle výkresů bourání </t>
  </si>
  <si>
    <t>234,0*0,001</t>
  </si>
  <si>
    <t>365,0*0,001</t>
  </si>
  <si>
    <t>ostatní (v případě chybějících původních nosníků) - nutné pro zabezpečení otvorů</t>
  </si>
  <si>
    <t>0,2</t>
  </si>
  <si>
    <t>14</t>
  </si>
  <si>
    <t>317234410</t>
  </si>
  <si>
    <t>Vyzdívka mezi nosníky z cihel pálených na MC</t>
  </si>
  <si>
    <t>1446814444</t>
  </si>
  <si>
    <t xml:space="preserve">dle výkresů  bourání </t>
  </si>
  <si>
    <t>ocelové nosníky (překlady nad otvory) - vyklínování vůči nadpraží</t>
  </si>
  <si>
    <t>0,08*(1,3*0,45*2+1,2*0,45*2+1,2*0,7*2+1,65*0,7*1)</t>
  </si>
  <si>
    <t>0,08*(1,2*0,45*4+1,2*0,55*7+1,2*0,7*1)</t>
  </si>
  <si>
    <t>1,017*0,15+0,03</t>
  </si>
  <si>
    <t>0,5</t>
  </si>
  <si>
    <t>Vodorovné konstrukce</t>
  </si>
  <si>
    <t>430321515</t>
  </si>
  <si>
    <t>Schodišťová konstrukce a rampa ze ŽB tř. C 20/25</t>
  </si>
  <si>
    <t>283914895</t>
  </si>
  <si>
    <t>nová rampa uvnitř sálu</t>
  </si>
  <si>
    <t>0,1*0,5*0,5*1,5*3,0</t>
  </si>
  <si>
    <t>0,5*1,5*2,25</t>
  </si>
  <si>
    <t>0,199</t>
  </si>
  <si>
    <t>430362021</t>
  </si>
  <si>
    <t>Výztuž schodišťové konstrukce a rampy svařovanými sítěmi Kari</t>
  </si>
  <si>
    <t>-33135286</t>
  </si>
  <si>
    <t>beton.podlaha a rampa uvnitř</t>
  </si>
  <si>
    <t>1,5*5,2+2,5*2,0*2</t>
  </si>
  <si>
    <t>Mezisoučet A - plocha výztuže</t>
  </si>
  <si>
    <t>výztuž AQ60 - 4,44 kg/m2</t>
  </si>
  <si>
    <t>17,8*4,44*0,001</t>
  </si>
  <si>
    <t>+ přesahy, ztratné 25%</t>
  </si>
  <si>
    <t>0,079*0,25</t>
  </si>
  <si>
    <t>Mezisoučet B - hmotnost výztuže</t>
  </si>
  <si>
    <t>17</t>
  </si>
  <si>
    <t>434351141</t>
  </si>
  <si>
    <t>Zřízení bednění stupňů přímočarých schodišť</t>
  </si>
  <si>
    <t>-521346068</t>
  </si>
  <si>
    <t>rampa v sálu</t>
  </si>
  <si>
    <t>(0,05+0,5)/2*3,0+0,5*2,2+0,575</t>
  </si>
  <si>
    <t>18</t>
  </si>
  <si>
    <t>434351142</t>
  </si>
  <si>
    <t>Odstranění bednění stupňů přímočarých schodišť</t>
  </si>
  <si>
    <t>-1263794224</t>
  </si>
  <si>
    <t>Komunikace pozemní</t>
  </si>
  <si>
    <t>19</t>
  </si>
  <si>
    <t>564251111</t>
  </si>
  <si>
    <t>Podklad nebo podsyp ze štěrkopísku ŠP tl 150 mm</t>
  </si>
  <si>
    <t>1849722562</t>
  </si>
  <si>
    <t>podkladní vrstva okapového chodníčku - dle pol.637121111</t>
  </si>
  <si>
    <t>41,0</t>
  </si>
  <si>
    <t>61</t>
  </si>
  <si>
    <t>Úprava povrchů vnitřních</t>
  </si>
  <si>
    <t>20</t>
  </si>
  <si>
    <t>615142012</t>
  </si>
  <si>
    <t>Potažení vnitřních nosníků rabicovým pletivem</t>
  </si>
  <si>
    <t>822085283</t>
  </si>
  <si>
    <t>dle výkresů bourání</t>
  </si>
  <si>
    <t>1,0*0,45*2+0,9*0,45*2+0,9*0,7*2+1,33*0,7</t>
  </si>
  <si>
    <t>0,3*(1,3*2*2+1,2*2*4+1,65*2)</t>
  </si>
  <si>
    <t>9,3*0,1+0,739</t>
  </si>
  <si>
    <t>0,9*0,45*4+0,9*0,55*7+0,9*0,7</t>
  </si>
  <si>
    <t>0,3*1,2*(4+7+1)*2</t>
  </si>
  <si>
    <t>14,35*0,1+0,21</t>
  </si>
  <si>
    <t>ostatní nevykázané (skryté nosníky)</t>
  </si>
  <si>
    <t>27,0*0,1+0,3</t>
  </si>
  <si>
    <t>612142012</t>
  </si>
  <si>
    <t>Potažení vnitřních stěn rabicovým pletivem</t>
  </si>
  <si>
    <t>-403374000</t>
  </si>
  <si>
    <t>ostění nových otvorů a ubouraných stěn</t>
  </si>
  <si>
    <t>(0,475+0,6)*(1,75*10+0,9*2+1,5*10+2,3*4+1,5*10)</t>
  </si>
  <si>
    <t>(0,7+0,6)*(2,4*2+0,6*4)+0,475*1,6*4</t>
  </si>
  <si>
    <t>(0,46+0,6)*(2,15*2+2,1*2)+0,6*2,1*6</t>
  </si>
  <si>
    <t>(0,325+0,6)*0,6*10+0,45*2,15*2</t>
  </si>
  <si>
    <t>99,3*0,05+0,192</t>
  </si>
  <si>
    <t>(0,54+0,6)*1,6*8+(0,7+0,6)*1,6*2+(0,55+0,6)*1,6*12+(0,55+0,6)*0,6*4</t>
  </si>
  <si>
    <t>(0,45+0,6)*1,6*10</t>
  </si>
  <si>
    <t>60,4*0,05+0,088</t>
  </si>
  <si>
    <t>přechod dozdívek a stávajícího zdíva</t>
  </si>
  <si>
    <t>0,3*(0,6*4+1,6*10)</t>
  </si>
  <si>
    <t>0,3*(1,6*4+0,6*4)</t>
  </si>
  <si>
    <t>8,2*0,1+0,02</t>
  </si>
  <si>
    <t>stužení dalších nevykázaných ploch</t>
  </si>
  <si>
    <t>5,0</t>
  </si>
  <si>
    <t>22</t>
  </si>
  <si>
    <t>611142001</t>
  </si>
  <si>
    <t>Potažení vnitřních stropů sklovláknitým pletivem vtlačeným do tenkovrstvé hmoty</t>
  </si>
  <si>
    <t>1520495961</t>
  </si>
  <si>
    <t>1.PP - strop pod bytem (skladba F6) - armovací vrstva - výkres č.05</t>
  </si>
  <si>
    <t>3,55*4,1+0,445</t>
  </si>
  <si>
    <t>23</t>
  </si>
  <si>
    <t>612331121</t>
  </si>
  <si>
    <t>Cementová omítka hladká jednovrstvá vnitřních stěn nanášená ručně</t>
  </si>
  <si>
    <t>-449945748</t>
  </si>
  <si>
    <t>dle pol.615142012</t>
  </si>
  <si>
    <t>30,0</t>
  </si>
  <si>
    <t>24</t>
  </si>
  <si>
    <t>612331141</t>
  </si>
  <si>
    <t>Cementová omítka štuková dvouvrstvá vnitřních stěn nanášená ručně</t>
  </si>
  <si>
    <t>-1154967361</t>
  </si>
  <si>
    <t>omítka na rabicové pletivo</t>
  </si>
  <si>
    <t>pol.612142012</t>
  </si>
  <si>
    <t>182,0</t>
  </si>
  <si>
    <t>25</t>
  </si>
  <si>
    <t>612331191</t>
  </si>
  <si>
    <t>Příplatek k cementové omítce vnitřních stěn za každých dalších 5 mm tloušťky ručně</t>
  </si>
  <si>
    <t>1614534730</t>
  </si>
  <si>
    <t>celková tl. omítky 25 mm</t>
  </si>
  <si>
    <t>pol.612331141 (tl.13 mm)</t>
  </si>
  <si>
    <t>182,0*3</t>
  </si>
  <si>
    <t>celková tl. omítky 20 mm</t>
  </si>
  <si>
    <t>pol.612331121 (tl.10 mm)</t>
  </si>
  <si>
    <t>30,0*2</t>
  </si>
  <si>
    <t>26</t>
  </si>
  <si>
    <t>612311141</t>
  </si>
  <si>
    <t>Vápenná omítka štuková dvouvrstvá vnitřních stěn nanášená ručně</t>
  </si>
  <si>
    <t>64669306</t>
  </si>
  <si>
    <t>ostění otvorů v obvodové zdi a přechody dozdívek a starého zdiva u těchto otvorů</t>
  </si>
  <si>
    <t>pol.612331141</t>
  </si>
  <si>
    <t>27</t>
  </si>
  <si>
    <t>61210010R</t>
  </si>
  <si>
    <t>Dilatační lišta připojení oken a dveří - montáž, dodávka, doprava</t>
  </si>
  <si>
    <t>m</t>
  </si>
  <si>
    <t>-76911769</t>
  </si>
  <si>
    <t>detail d12b</t>
  </si>
  <si>
    <t>(1,8+1,75*2)*4</t>
  </si>
  <si>
    <t>(1,0+1,5*2)*5</t>
  </si>
  <si>
    <t>1,8+0,6*2</t>
  </si>
  <si>
    <t>(0,65*1,6*2)*3+(0,9+0,6*2)*9</t>
  </si>
  <si>
    <t>(0,6+1,75*2)+(0,9+1,6*2)*15</t>
  </si>
  <si>
    <t>1,35+2,15*2+1,2*2,9*2+0,9*2,15*2</t>
  </si>
  <si>
    <t>1,25+2,35*2+1,05+2,4*2+1,35+2,6*2</t>
  </si>
  <si>
    <t>(2,775+2,76*2)*2+3,04+2,76*2</t>
  </si>
  <si>
    <t>195,0*0,1+0,58</t>
  </si>
  <si>
    <t>28</t>
  </si>
  <si>
    <t>61220020R</t>
  </si>
  <si>
    <t>Těsnící komprimační páska výplní otvorů - montáž, dodávka, doprava</t>
  </si>
  <si>
    <t>-2072182963</t>
  </si>
  <si>
    <t>(1,8+1,75)*2*4</t>
  </si>
  <si>
    <t>(1,0*1,5)*2*5</t>
  </si>
  <si>
    <t>(1,8+0,6)*2</t>
  </si>
  <si>
    <t>(0,65+1,6)*2*3</t>
  </si>
  <si>
    <t>(0,9+0,6)*2*9</t>
  </si>
  <si>
    <t>(0,6+1,75)*2</t>
  </si>
  <si>
    <t>(0,9+1,6)*2*15</t>
  </si>
  <si>
    <t>(1,35+2,15)*2</t>
  </si>
  <si>
    <t>1,2*2,9*2+0,9*2,15*2</t>
  </si>
  <si>
    <t>229,7*0,5+0,42</t>
  </si>
  <si>
    <t>62</t>
  </si>
  <si>
    <t>Úprava povrchů vnějších</t>
  </si>
  <si>
    <t>29</t>
  </si>
  <si>
    <t>622135001</t>
  </si>
  <si>
    <t>Vyrovnání podkladu vnějších stěn maltou vápenocementovou tl do 10 mm</t>
  </si>
  <si>
    <t>242893253</t>
  </si>
  <si>
    <t xml:space="preserve">vyrovnání povrchu stěn  - celková tl. 15 mm</t>
  </si>
  <si>
    <t xml:space="preserve">plocha soklu pod terénem </t>
  </si>
  <si>
    <t>0,9*(12,6+1,3+0,5+5,5+3,2+13,0+18,0)</t>
  </si>
  <si>
    <t>0,3*(3,5+5,6+8,0+30,2)</t>
  </si>
  <si>
    <t>0,5*15,0</t>
  </si>
  <si>
    <t>70,4*0,1+0,08</t>
  </si>
  <si>
    <t>plocha soklu nad terénem - W2</t>
  </si>
  <si>
    <t>51,0</t>
  </si>
  <si>
    <t>plocha zdiva W1 - dle pol.622211041 mezisoučet B</t>
  </si>
  <si>
    <t>858,0</t>
  </si>
  <si>
    <t>plocha zdiva W3,W4</t>
  </si>
  <si>
    <t>100,0</t>
  </si>
  <si>
    <t>Mezisoučet A</t>
  </si>
  <si>
    <t xml:space="preserve">vyrovnání povrchu stěn  -  tl. 5 mm</t>
  </si>
  <si>
    <t>stěny schodišťového přístavku</t>
  </si>
  <si>
    <t>dle pol.622211041 mezisoučet C</t>
  </si>
  <si>
    <t>6,0</t>
  </si>
  <si>
    <t>dle pol.622211041 mezisoučet D</t>
  </si>
  <si>
    <t>80,0</t>
  </si>
  <si>
    <t>Mezisoučet B</t>
  </si>
  <si>
    <t>30</t>
  </si>
  <si>
    <t>622135091</t>
  </si>
  <si>
    <t>Příplatek k vyrovnání vnějších stěn maltou vápenocementovou za každých dalších 5 mm tl</t>
  </si>
  <si>
    <t>1822884817</t>
  </si>
  <si>
    <t>vyrovnání v celkové tl.15 mm - dle pol.622135001 mezisoučet A</t>
  </si>
  <si>
    <t>1086,5</t>
  </si>
  <si>
    <t>622211001</t>
  </si>
  <si>
    <t>Montáž kontaktního zateplení vnějších stěn lepením a mechanickým kotvením polystyrénových desek tl do 40 mm</t>
  </si>
  <si>
    <t>1103994005</t>
  </si>
  <si>
    <t>stěna závětří u vstupu ke schodišti - EPS tl.25 mm</t>
  </si>
  <si>
    <t>0,85*2,6</t>
  </si>
  <si>
    <t>0,79</t>
  </si>
  <si>
    <t>32</t>
  </si>
  <si>
    <t>2837593R</t>
  </si>
  <si>
    <t>deska EPS 70 fasádní λ=0,039 tl 25mm</t>
  </si>
  <si>
    <t>-467834813</t>
  </si>
  <si>
    <t>dodávka, doprava k pol.622211001, ztratné 5%</t>
  </si>
  <si>
    <t>3,0*1,05+0,05</t>
  </si>
  <si>
    <t>33</t>
  </si>
  <si>
    <t>622211011</t>
  </si>
  <si>
    <t>Montáž kontaktního zateplení vnějších stěn lepením a mechanickým kotvením polystyrénových desek tl do 80 mm</t>
  </si>
  <si>
    <t>331994876</t>
  </si>
  <si>
    <t>stěny závětří u vstupu ke schodišti - EPS tl.50 mm</t>
  </si>
  <si>
    <t>(0,25+0,85)*2*2,6+0,25*2*2,6</t>
  </si>
  <si>
    <t>0,98</t>
  </si>
  <si>
    <t>34</t>
  </si>
  <si>
    <t>28375933</t>
  </si>
  <si>
    <t>deska EPS 70 fasádní λ=0,039 tl 50mm</t>
  </si>
  <si>
    <t>564473604</t>
  </si>
  <si>
    <t>dodávka, doprava k pol.622211011, ztratné 5%</t>
  </si>
  <si>
    <t>8,0*1,05+0,1</t>
  </si>
  <si>
    <t>35</t>
  </si>
  <si>
    <t>622211041</t>
  </si>
  <si>
    <t>Montáž kontaktního zateplení vnějších stěn lepením a mechanickým kotvením polystyrénových desek tl do 200 mm</t>
  </si>
  <si>
    <t>1477734782</t>
  </si>
  <si>
    <t>sokl nad terénem - stěna W2 - XPS tl.160 mm</t>
  </si>
  <si>
    <t>fasády</t>
  </si>
  <si>
    <t>severní</t>
  </si>
  <si>
    <t>0,4*3,2+0,55*3,6</t>
  </si>
  <si>
    <t>0,4*(0,5+1,5)+1,0*0,5*15,0</t>
  </si>
  <si>
    <t>jižní</t>
  </si>
  <si>
    <t>0,5*7,7+(0,4+1,1)/2*21,0</t>
  </si>
  <si>
    <t>východní</t>
  </si>
  <si>
    <t>0,4*12,5</t>
  </si>
  <si>
    <t>západní</t>
  </si>
  <si>
    <t>0,4*12,9+0,3*5,2+0,25*5,6</t>
  </si>
  <si>
    <t>po dohodě s majitelem vedlejšího pozemku</t>
  </si>
  <si>
    <t>0,25*8,0</t>
  </si>
  <si>
    <t>46,2*0,1+0,1</t>
  </si>
  <si>
    <t>stěna W1 - EPS tl.180 mm</t>
  </si>
  <si>
    <t>jižní f.</t>
  </si>
  <si>
    <t>3,5*9,0+3,9*30,5</t>
  </si>
  <si>
    <t>-(1,8*1,75*4+1,8*0,6+0,6*1,75+1,2*2,9)</t>
  </si>
  <si>
    <t>západní f.</t>
  </si>
  <si>
    <t>3,5*(5,9+5,6+1,1*2)</t>
  </si>
  <si>
    <t>3,9*5,6+3,2*2,7-0,9*1,6*7</t>
  </si>
  <si>
    <t>2,8*12,9-0,9*0,6*5</t>
  </si>
  <si>
    <t>6,6*5,4-(0,9*1,6*2+0,9*1,6+0,9*2,15)</t>
  </si>
  <si>
    <t>3,75*15,0*(1,0*1,5*5)</t>
  </si>
  <si>
    <t>3,9*7,9</t>
  </si>
  <si>
    <t>severní f.</t>
  </si>
  <si>
    <t>3,9*3,5+1,3*3,0+2,8*3,2</t>
  </si>
  <si>
    <t>6,6*9,0-(5,9*6,2+0,75*2,95)</t>
  </si>
  <si>
    <t>východní f.</t>
  </si>
  <si>
    <t>6,6*12,7-(0,9*1,6*7+0,9*0,6*4+1,05*2,4)</t>
  </si>
  <si>
    <t>832,3*0,03+0,773</t>
  </si>
  <si>
    <t>sokl nad terénem - stěna W3 - XPS tl.80 mm</t>
  </si>
  <si>
    <t>schodišťová přístavba</t>
  </si>
  <si>
    <t>0,3*(4,4+6,2+4,4+1,35)</t>
  </si>
  <si>
    <t>4,9*0,1+0,605</t>
  </si>
  <si>
    <t>Mezisoučet C</t>
  </si>
  <si>
    <t>stěna W3 - EPS tl.100 mm</t>
  </si>
  <si>
    <t>5,9*(4,4+6,2+4,4)</t>
  </si>
  <si>
    <t>-(1,35*2,6+0,65*1,6*3+1,35*2,15)</t>
  </si>
  <si>
    <t>méně W4</t>
  </si>
  <si>
    <t>-1,25*2,6</t>
  </si>
  <si>
    <t>75,7*0,1+0,713</t>
  </si>
  <si>
    <t>Mezisoučet D</t>
  </si>
  <si>
    <t>36</t>
  </si>
  <si>
    <t>28375953</t>
  </si>
  <si>
    <t>deska EPS 70 fasádní λ=0,039 tl 180mm</t>
  </si>
  <si>
    <t>1865285223</t>
  </si>
  <si>
    <t>dodávka, doprava k pol.622211041 mezisoučet B, ztratné 5%</t>
  </si>
  <si>
    <t>858,0*1,05+0,1</t>
  </si>
  <si>
    <t>37</t>
  </si>
  <si>
    <t>28375938</t>
  </si>
  <si>
    <t>deska EPS 70 fasádní λ=0,039 tl 100mm</t>
  </si>
  <si>
    <t>366891268</t>
  </si>
  <si>
    <t>dodávka, doprava k pol.622211041 mezisoučet D, ztratné 5%</t>
  </si>
  <si>
    <t>84,0*1,05+0,8</t>
  </si>
  <si>
    <t>38</t>
  </si>
  <si>
    <t>28376447</t>
  </si>
  <si>
    <t>deska z polystyrénu XPS, hrana rovná a strukturovaný povrch 300kPa tl 160mm</t>
  </si>
  <si>
    <t>-1368836627</t>
  </si>
  <si>
    <t>dodávka, doprava k pol.622211041 mezisoučet A, ztratné 5%</t>
  </si>
  <si>
    <t>51,0*1,05+0,45</t>
  </si>
  <si>
    <t>39</t>
  </si>
  <si>
    <t>28376442</t>
  </si>
  <si>
    <t>deska z polystyrénu XPS, hrana rovná a strukturovaný povrch 300kPa tl 80mm</t>
  </si>
  <si>
    <t>871968386</t>
  </si>
  <si>
    <t>dodávka, doprava k pol.622211041 mezisoučet C, ztratné 5%</t>
  </si>
  <si>
    <t>6,0*1,05+0,7</t>
  </si>
  <si>
    <t>40</t>
  </si>
  <si>
    <t>621221001</t>
  </si>
  <si>
    <t>Montáž kontaktního zateplení vnějších podhledů lepením a mechanickým kotvením desek z minerální vlny s podélnou orientací tl do 40 mm</t>
  </si>
  <si>
    <t>1591038573</t>
  </si>
  <si>
    <t>dle detailu D4</t>
  </si>
  <si>
    <t>2,8*16,3</t>
  </si>
  <si>
    <t>dle detailu d10</t>
  </si>
  <si>
    <t>0,86*3,6</t>
  </si>
  <si>
    <t>dle detailu d11</t>
  </si>
  <si>
    <t>0,36*60,0</t>
  </si>
  <si>
    <t>70,3*0,1+0,634</t>
  </si>
  <si>
    <t>41</t>
  </si>
  <si>
    <t>622221001</t>
  </si>
  <si>
    <t>Montáž kontaktního zateplení vnějších stěn lepením a mechanickým kotvením desek z minerální vlny s podélnou orientací vláken tl do 40 mm</t>
  </si>
  <si>
    <t>-88386</t>
  </si>
  <si>
    <t>1,0*16,3</t>
  </si>
  <si>
    <t>0,5*(3,6+0,86*2)</t>
  </si>
  <si>
    <t>dle detailu d1 (sloupy)</t>
  </si>
  <si>
    <t>0,35*4*3,0*2</t>
  </si>
  <si>
    <t>27,4*0,1+0,9</t>
  </si>
  <si>
    <t>42</t>
  </si>
  <si>
    <t>6315151R</t>
  </si>
  <si>
    <t>deska tepelně izolační minerální kontaktních fasád tl 30mm</t>
  </si>
  <si>
    <t>-1009303348</t>
  </si>
  <si>
    <t>dodávka, doprava k pol.621221001, ztratné 5%</t>
  </si>
  <si>
    <t>78,0*1,05</t>
  </si>
  <si>
    <t>dodávka, doprava k pol.622221001, ztratné 5%</t>
  </si>
  <si>
    <t>31,0*1,05</t>
  </si>
  <si>
    <t>0,55</t>
  </si>
  <si>
    <t>43</t>
  </si>
  <si>
    <t>622212011</t>
  </si>
  <si>
    <t>Montáž kontaktního zateplení vnějšího ostění, nadpraží nebo parapetu hl. špalety do 200 mm lepením desek z polystyrenu tl do 80 mm</t>
  </si>
  <si>
    <t>-236351648</t>
  </si>
  <si>
    <t>vlepení izolace tl.80 mm do drážky pod oknem</t>
  </si>
  <si>
    <t>1,8*4+1,0*5+1,8+0,65*3+0,9*9+0,6+0,9*15+1,5</t>
  </si>
  <si>
    <t>39,6*0,1+0,39</t>
  </si>
  <si>
    <t>44</t>
  </si>
  <si>
    <t>62221202R</t>
  </si>
  <si>
    <t>Montáž kontaktního zateplení vnějšího ostění, nadpraží nebo parapetu hl. špalety do 200 mm lepením desek z polystyrenu tl přes 120 mm</t>
  </si>
  <si>
    <t>675009616</t>
  </si>
  <si>
    <t>okenní parapety, ostění oken a vnějších dveří</t>
  </si>
  <si>
    <t>parapety</t>
  </si>
  <si>
    <t>44,0</t>
  </si>
  <si>
    <t>ostění</t>
  </si>
  <si>
    <t>2*(1,75*4+1,5*5+0,6*10+1,75+1,6*18+2,15)</t>
  </si>
  <si>
    <t>2*(2,9+2,15+2,4+2,4+2,6)</t>
  </si>
  <si>
    <t>131,3*0,2+0,44</t>
  </si>
  <si>
    <t>45</t>
  </si>
  <si>
    <t>1221755064</t>
  </si>
  <si>
    <t>dodávka, doprava k pol.622212011, ztratné 10%</t>
  </si>
  <si>
    <t>0,15*44,0*1,1+0,74</t>
  </si>
  <si>
    <t>46</t>
  </si>
  <si>
    <t>28376448</t>
  </si>
  <si>
    <t>deska z polystyrénu XPS, hrana rovná a strukturovaný povrch 300kPa tl 180mm</t>
  </si>
  <si>
    <t>-211025809</t>
  </si>
  <si>
    <t>dodávka, doprava k pol.62221202R mezisoučet A, ztratné 10%</t>
  </si>
  <si>
    <t>0,3*44,0*1,1+0,48</t>
  </si>
  <si>
    <t>dodávka, doprava k pol.62221202R mezisoučet B, ztratné 10%</t>
  </si>
  <si>
    <t>0,205*158,0*1,1+0,371</t>
  </si>
  <si>
    <t>47</t>
  </si>
  <si>
    <t>62220010R</t>
  </si>
  <si>
    <t>Příplatek na tvarování desek pro parapet, ostění a nadpraží</t>
  </si>
  <si>
    <t>-1276182752</t>
  </si>
  <si>
    <t>202,0</t>
  </si>
  <si>
    <t>48</t>
  </si>
  <si>
    <t>622251101</t>
  </si>
  <si>
    <t>Příplatek k cenám kontaktního zateplení stěn za použití tepelněizolačních zátek z polystyrenu</t>
  </si>
  <si>
    <t>CS ÚRS 2020 02</t>
  </si>
  <si>
    <t>-1525197890</t>
  </si>
  <si>
    <t>pol.622211001+622211011+622211041</t>
  </si>
  <si>
    <t>3,0+8,0+999,0</t>
  </si>
  <si>
    <t>pol.28376441+283764448</t>
  </si>
  <si>
    <t>8,0+51,0</t>
  </si>
  <si>
    <t>49</t>
  </si>
  <si>
    <t>622251105</t>
  </si>
  <si>
    <t>Příplatek k cenám kontaktního zateplení stěn za použití tepelněizolačních zátek z minerální vlny</t>
  </si>
  <si>
    <t>582723305</t>
  </si>
  <si>
    <t>pol.622221001</t>
  </si>
  <si>
    <t>31,0</t>
  </si>
  <si>
    <t>50</t>
  </si>
  <si>
    <t>621251105</t>
  </si>
  <si>
    <t>Příplatek k cenám kontaktního zateplení podhledů za použití tepelněizolačních zátek z minerální vlny</t>
  </si>
  <si>
    <t>602407476</t>
  </si>
  <si>
    <t>pol.621221001</t>
  </si>
  <si>
    <t>78,0</t>
  </si>
  <si>
    <t>51</t>
  </si>
  <si>
    <t>622142001</t>
  </si>
  <si>
    <t>Potažení vnějších stěn sklovláknitým pletivem vtlačeným do tenkovrstvé hmoty</t>
  </si>
  <si>
    <t>1292989563</t>
  </si>
  <si>
    <t>zesílení armovací vrstvy šikmé plochy parapetů (2x)</t>
  </si>
  <si>
    <t>dle pol.62221202R</t>
  </si>
  <si>
    <t>44,0*0,25*2</t>
  </si>
  <si>
    <t>22,0*0,1+0,8</t>
  </si>
  <si>
    <t>52</t>
  </si>
  <si>
    <t>622252001</t>
  </si>
  <si>
    <t>Montáž profilů kontaktního zateplení připevněných mechanicky</t>
  </si>
  <si>
    <t>-1882576799</t>
  </si>
  <si>
    <t>pro tl. izolace 25 mm</t>
  </si>
  <si>
    <t>0,75*1,1+0,175</t>
  </si>
  <si>
    <t>pro tl. izolace 50 mm</t>
  </si>
  <si>
    <t>2,5*1,1+0,25</t>
  </si>
  <si>
    <t>pro tl. izolace 100</t>
  </si>
  <si>
    <t>(13,3+3,6)*1,1+0,41</t>
  </si>
  <si>
    <t>pro tl. izolace 160mm</t>
  </si>
  <si>
    <t>13,7+3,5+13,0+3,2+5,5+0,5+1,5+12,7+15,0+0,3</t>
  </si>
  <si>
    <t>30,5+9,1+1,0+5,1+12,7+2,5</t>
  </si>
  <si>
    <t>129,8*0,05+0,71</t>
  </si>
  <si>
    <t>53</t>
  </si>
  <si>
    <t>59051640</t>
  </si>
  <si>
    <t>profil zakládací Al tl 0,7mm pro ETICS pro izolant tl 25mm</t>
  </si>
  <si>
    <t>269545693</t>
  </si>
  <si>
    <t>s okapničkou</t>
  </si>
  <si>
    <t>dodávka, doprava k pol.622252001 mezisoučet A, ztratné 5%</t>
  </si>
  <si>
    <t>1,0*1,05</t>
  </si>
  <si>
    <t>54</t>
  </si>
  <si>
    <t>59051663</t>
  </si>
  <si>
    <t>profil zakládací Al tl 0,7mm pro ETICS pro izolant tl 50mm</t>
  </si>
  <si>
    <t>-2124388595</t>
  </si>
  <si>
    <t>dodávka, doprava k pol.622252001 mezisoučet B, ztratné 5%</t>
  </si>
  <si>
    <t>3,0*1,05</t>
  </si>
  <si>
    <t>55</t>
  </si>
  <si>
    <t>59051647</t>
  </si>
  <si>
    <t>profil zakládací Al tl 0,7mm pro ETICS pro izolant tl 100mm</t>
  </si>
  <si>
    <t>-594648178</t>
  </si>
  <si>
    <t>dodávka, doprava k pol.622252001 mezisoučet C, ztratné 5%</t>
  </si>
  <si>
    <t>19,0*1,05+0,05</t>
  </si>
  <si>
    <t>20*1,05 'Přepočtené koeficientem množství</t>
  </si>
  <si>
    <t>56</t>
  </si>
  <si>
    <t>59051653</t>
  </si>
  <si>
    <t>profil zakládací Al tl 0,7mm pro ETICS pro izolant tl 160mm</t>
  </si>
  <si>
    <t>263102851</t>
  </si>
  <si>
    <t>dodávka, doprava k pol.622252001 mezisoučet D, ztratné 5%</t>
  </si>
  <si>
    <t>137,0*1,05+0,15</t>
  </si>
  <si>
    <t>144*1,05 'Přepočtené koeficientem množství</t>
  </si>
  <si>
    <t>57</t>
  </si>
  <si>
    <t>622252002</t>
  </si>
  <si>
    <t>Montáž profilů kontaktního zateplení lepených</t>
  </si>
  <si>
    <t>1367080280</t>
  </si>
  <si>
    <t>profil rohový s tkaninou - pro svislé rohy ostění otvorů</t>
  </si>
  <si>
    <t>2*(1,75*4+1,5*5+0,6+1,6*3+0,6*9+1,75+1,6*15+2,15)</t>
  </si>
  <si>
    <t>2*(2,9+2,15+2,35+2,4+2,6)+2*2,76*3</t>
  </si>
  <si>
    <t xml:space="preserve">pro vodorovné rohy  parapetů</t>
  </si>
  <si>
    <t>1,8*4+1,0*5+1,8+0,65*3+0,9*9+0,6+0,9*15+1,35</t>
  </si>
  <si>
    <t>187,2*0,05+0,38</t>
  </si>
  <si>
    <t>profil rohový s tkaninou - pro svislé rohy budovy</t>
  </si>
  <si>
    <t>6,2*2+3,2+6,4+2,0+3,0+3,5*2+4,2*2+4,0*2+3,0*3*2+4,0*2</t>
  </si>
  <si>
    <t>76,4*0,1+0,96</t>
  </si>
  <si>
    <t>profil s okapnicí pro nadpraží</t>
  </si>
  <si>
    <t>1,2+0,9+1,25+1,05+1,35+2,775*2+3,04</t>
  </si>
  <si>
    <t>detail d4+d5</t>
  </si>
  <si>
    <t>22,0+3,2</t>
  </si>
  <si>
    <t>79,0*0,1+0,06</t>
  </si>
  <si>
    <t>profil parapetní</t>
  </si>
  <si>
    <t>0,65*3+0,9*5+0,9*10+1,35</t>
  </si>
  <si>
    <t>16,8*0,1+0,52</t>
  </si>
  <si>
    <t>profil okenní připojovací - dilatační lišta</t>
  </si>
  <si>
    <t>Mezisoučet E</t>
  </si>
  <si>
    <t>dilatační profil rohový</t>
  </si>
  <si>
    <t>6,2*2+4,2+3,9*2+4,2+2,5*2</t>
  </si>
  <si>
    <t>22,6*0,2+0,88</t>
  </si>
  <si>
    <t>Mezisoučet F</t>
  </si>
  <si>
    <t>58</t>
  </si>
  <si>
    <t>59051476</t>
  </si>
  <si>
    <t>profil začišťovací PVC 9mm s výztužnou tkaninou pro ostění ETICS</t>
  </si>
  <si>
    <t>1468753866</t>
  </si>
  <si>
    <t>dodávka, doprava k pol.622252002 mezisoučet A, ztratné 5%</t>
  </si>
  <si>
    <t>197,0*1,05+0,15</t>
  </si>
  <si>
    <t>207*1,05 'Přepočtené koeficientem množství</t>
  </si>
  <si>
    <t>59</t>
  </si>
  <si>
    <t>59051486</t>
  </si>
  <si>
    <t>profil rohový PVC 15x15mm s výztužnou tkaninou š 100mm pro ETICS</t>
  </si>
  <si>
    <t>1930145994</t>
  </si>
  <si>
    <t>dodávka, doprava k pol.622252002 mezisoučet B, ztratné 5%</t>
  </si>
  <si>
    <t>85,0*1,05+0,75</t>
  </si>
  <si>
    <t>90*1,05 'Přepočtené koeficientem množství</t>
  </si>
  <si>
    <t>60</t>
  </si>
  <si>
    <t>6312740R</t>
  </si>
  <si>
    <t>profil připojovací okení,dveřní (dilatační lišta)</t>
  </si>
  <si>
    <t>-483375448</t>
  </si>
  <si>
    <t>dodávka, doprava k pol.622252002 mezisoučet E, ztratné 5%</t>
  </si>
  <si>
    <t>215*1,05+0,25</t>
  </si>
  <si>
    <t>59051510</t>
  </si>
  <si>
    <t>profil začišťovací s okapnicí PVC s výztužnou tkaninou pro nadpraží ETICS</t>
  </si>
  <si>
    <t>271431085</t>
  </si>
  <si>
    <t>dodávka, doprava k pol.622252002 mezisoučet C, ztratné 5%</t>
  </si>
  <si>
    <t>87,0*1,05+0,65</t>
  </si>
  <si>
    <t>92*1,05 'Přepočtené koeficientem množství</t>
  </si>
  <si>
    <t>59051512</t>
  </si>
  <si>
    <t>profil začišťovací s okapnicí PVC s výztužnou tkaninou pro parapet ETICS</t>
  </si>
  <si>
    <t>556939229</t>
  </si>
  <si>
    <t>dodávka, doprava k pol.622252002 mezisoučet D, ztratné 5%</t>
  </si>
  <si>
    <t>63</t>
  </si>
  <si>
    <t>59051502</t>
  </si>
  <si>
    <t>profil dilatační rohový PVC s výztužnou tkaninou pro ETICS</t>
  </si>
  <si>
    <t>-694757427</t>
  </si>
  <si>
    <t>39,0*1,05+0,05</t>
  </si>
  <si>
    <t>64</t>
  </si>
  <si>
    <t>62153102R</t>
  </si>
  <si>
    <t>Tenkovrstvá škrábaná omítka tl. 2,0 mm probarvená včetně penetrace vnějších podhledů</t>
  </si>
  <si>
    <t>760885623</t>
  </si>
  <si>
    <t>dle pol.621221001</t>
  </si>
  <si>
    <t>65</t>
  </si>
  <si>
    <t>62253102R</t>
  </si>
  <si>
    <t>Tenkovrstvá škrábaná omítka tl. 2,0 mm probarvená včetně penetrace vnějších stěn</t>
  </si>
  <si>
    <t>-596503769</t>
  </si>
  <si>
    <t>pol.622211001</t>
  </si>
  <si>
    <t>3,0</t>
  </si>
  <si>
    <t>pol.622211011</t>
  </si>
  <si>
    <t>8,0</t>
  </si>
  <si>
    <t>pol.622211041</t>
  </si>
  <si>
    <t>999,0</t>
  </si>
  <si>
    <t>méně pol.6225112R</t>
  </si>
  <si>
    <t>-60,0</t>
  </si>
  <si>
    <t>pol.62221202R mezisoučet A</t>
  </si>
  <si>
    <t>44,0*0,35</t>
  </si>
  <si>
    <t>pol.62221202R mezisoučet B</t>
  </si>
  <si>
    <t>158,0*0,2</t>
  </si>
  <si>
    <t>1000,1*0,01+0,999</t>
  </si>
  <si>
    <t>66</t>
  </si>
  <si>
    <t>62251112R</t>
  </si>
  <si>
    <t xml:space="preserve">Tenkovrstvá  mozaiková hrubozrnná omítka probarvená včetně penetrace vnějších stěn</t>
  </si>
  <si>
    <t>-199630905</t>
  </si>
  <si>
    <t xml:space="preserve">sokl nad terénem </t>
  </si>
  <si>
    <t>60,0</t>
  </si>
  <si>
    <t>67</t>
  </si>
  <si>
    <t>629999011</t>
  </si>
  <si>
    <t>Příplatek k úpravám povrchů za provádění styku dvou barev nebo struktur na fasádě</t>
  </si>
  <si>
    <t>1104566827</t>
  </si>
  <si>
    <t>68</t>
  </si>
  <si>
    <t>629991011</t>
  </si>
  <si>
    <t>Zakrytí výplní otvorů a svislých ploch fólií přilepenou lepící páskou</t>
  </si>
  <si>
    <t>-1733377884</t>
  </si>
  <si>
    <t>1,8*1,75*4+1,0*1,5*5+1,8*0,6+0,65*1,6*3+0,9*0,6*9</t>
  </si>
  <si>
    <t>0,6*1,75+0,9*1,6*15+1,35*2,15</t>
  </si>
  <si>
    <t>2,9*1,2+0,9*2,15+2,35*1,25+2,4*1,05+2,9*1,35</t>
  </si>
  <si>
    <t>2,8*2,8*2+3,0*2,8</t>
  </si>
  <si>
    <t>93,5*0,1+0,069</t>
  </si>
  <si>
    <t>Podlahy a podlahové konstrukce</t>
  </si>
  <si>
    <t>69</t>
  </si>
  <si>
    <t>631311114</t>
  </si>
  <si>
    <t>Mazanina tl do 80 mm z betonu prostého bez zvýšených nároků na prostředí tř. C 16/20</t>
  </si>
  <si>
    <t>714119990</t>
  </si>
  <si>
    <t>podkladní beton - podlaha na cstupním zádveří - F9</t>
  </si>
  <si>
    <t>0,05*7,0</t>
  </si>
  <si>
    <t>0,25</t>
  </si>
  <si>
    <t>70</t>
  </si>
  <si>
    <t>631311115</t>
  </si>
  <si>
    <t>Mazanina tl do 80 mm z betonu prostého bez zvýšených nároků na prostředí tř. C 20/25</t>
  </si>
  <si>
    <t>-91828682</t>
  </si>
  <si>
    <t>podlaha F6 vyrovnání tl. 50 mm</t>
  </si>
  <si>
    <t>m.č.1.28 až 1.32</t>
  </si>
  <si>
    <t>0,05*(4,4+12,2+13,8+4,2+1,5)</t>
  </si>
  <si>
    <t>při větších nerovnostech</t>
  </si>
  <si>
    <t>71</t>
  </si>
  <si>
    <t>631311125</t>
  </si>
  <si>
    <t>Mazanina tl do 120 mm z betonu prostého bez zvýšených nároků na prostředí tř. C 20/25</t>
  </si>
  <si>
    <t>-1317754110</t>
  </si>
  <si>
    <t>podlaha F5 - vyrovnání bet. mazaninou v tl.50-100 mm</t>
  </si>
  <si>
    <t>místnost č.1.12, 1.16 až 1.21, 1.23, 1.24, 1.33</t>
  </si>
  <si>
    <t>(0,05+0,1)/2*(5,4+18,2+3,4+2,4+11,3+2,15+7,15+9,1+14,6+2,1)</t>
  </si>
  <si>
    <t>5,685*0,1</t>
  </si>
  <si>
    <t>72</t>
  </si>
  <si>
    <t>631319196</t>
  </si>
  <si>
    <t>Příplatek k mazanině tl do 120 mm za plochu do 5 m2</t>
  </si>
  <si>
    <t>1438156133</t>
  </si>
  <si>
    <t>místnost č.1.17, 1.18, 1.20, 1.33</t>
  </si>
  <si>
    <t>(0,05+0,1)/2*(3,4+2,4+2,15+2,1)</t>
  </si>
  <si>
    <t>73</t>
  </si>
  <si>
    <t>632481213</t>
  </si>
  <si>
    <t>Separační vrstva z PE fólie</t>
  </si>
  <si>
    <t>1634397121</t>
  </si>
  <si>
    <t xml:space="preserve">podlaha  F9 </t>
  </si>
  <si>
    <t>10,0</t>
  </si>
  <si>
    <t>74</t>
  </si>
  <si>
    <t>632451234</t>
  </si>
  <si>
    <t>Potěr cementový samonivelační litý CF 25 tl do 50 mm</t>
  </si>
  <si>
    <t>-831254746</t>
  </si>
  <si>
    <t>podlaha F5 - tl. potěru 50 mm</t>
  </si>
  <si>
    <t>podlaha F6 - tl. potěru 50 mm</t>
  </si>
  <si>
    <t>38,0</t>
  </si>
  <si>
    <t>118,0*0,1+0,2</t>
  </si>
  <si>
    <t>75</t>
  </si>
  <si>
    <t>63245123R</t>
  </si>
  <si>
    <t>Potěr cementový samonivelační litý CF 25 tl 60 mm</t>
  </si>
  <si>
    <t>1544147454</t>
  </si>
  <si>
    <t>podlaha F7 - tl. potěru 60 mm</t>
  </si>
  <si>
    <t>17,0</t>
  </si>
  <si>
    <t>17,0*0,1+0,3</t>
  </si>
  <si>
    <t>76</t>
  </si>
  <si>
    <t>637121111</t>
  </si>
  <si>
    <t>Okapový chodník z oblázků tl 100 mm s udusáním</t>
  </si>
  <si>
    <t>-2021226327</t>
  </si>
  <si>
    <t>0,5*(12,2+3,4+33,3+9,5+4,8+6,1+2,0)</t>
  </si>
  <si>
    <t>35,8*0,1+1,77</t>
  </si>
  <si>
    <t>77</t>
  </si>
  <si>
    <t>637311131</t>
  </si>
  <si>
    <t>Okapový chodník z betonových záhonových obrubníků lože beton</t>
  </si>
  <si>
    <t>-1550334096</t>
  </si>
  <si>
    <t>srovnatelná položka pro skrytý obrubník okapového chodníku</t>
  </si>
  <si>
    <t>94</t>
  </si>
  <si>
    <t>Lešení a stavební výtahy</t>
  </si>
  <si>
    <t>78</t>
  </si>
  <si>
    <t>941111121</t>
  </si>
  <si>
    <t>Montáž lešení řadového trubkového lehkého s podlahami zatížení do 200 kg/m2 š do 1,2 m v do 10 m</t>
  </si>
  <si>
    <t>1195345911</t>
  </si>
  <si>
    <t>(6,2-1,5)*(4,4*2+1,2*2+6,0+1,2*2)</t>
  </si>
  <si>
    <t>(3,1-1,5)*(3,1+1,2+12,6+1,2)</t>
  </si>
  <si>
    <t>(3,8-1,5)*(5,5+2,6+11,0+1,2*2+1,2*6)</t>
  </si>
  <si>
    <t>(6,8-1,5)*(0,5+5,1+1,2*2+1,5+12,6+1,2*2)</t>
  </si>
  <si>
    <t>((4,4+5,4)/2-1,5)*(30,5+2,8+1,2*2)</t>
  </si>
  <si>
    <t>(4,2-1,5)*(13,7+3,6+1,2*2)</t>
  </si>
  <si>
    <t>((5,6+4,8)-1,5)*(19,0+2,7+1,2*2)</t>
  </si>
  <si>
    <t>(4,0-1,5)*15,0</t>
  </si>
  <si>
    <t>(2,0-1,5)*10,0</t>
  </si>
  <si>
    <t>748,5*0,02+0,53</t>
  </si>
  <si>
    <t>79</t>
  </si>
  <si>
    <t>941111211</t>
  </si>
  <si>
    <t>Příplatek k lešení řadovému trubkovému lehkému s podlahami š 0,9 m v 10 m za první a ZKD den použití</t>
  </si>
  <si>
    <t>733179197</t>
  </si>
  <si>
    <t>předpoklad : 60dní</t>
  </si>
  <si>
    <t>764,0*60</t>
  </si>
  <si>
    <t>80</t>
  </si>
  <si>
    <t>944511111</t>
  </si>
  <si>
    <t>Montáž ochranné sítě z textilie z umělých vláken</t>
  </si>
  <si>
    <t>-113219625</t>
  </si>
  <si>
    <t>81</t>
  </si>
  <si>
    <t>944511211</t>
  </si>
  <si>
    <t>Příplatek k ochranné síti za první a ZKD den použití</t>
  </si>
  <si>
    <t>1934269977</t>
  </si>
  <si>
    <t>předpoklad 60 dní</t>
  </si>
  <si>
    <t>82</t>
  </si>
  <si>
    <t>944711111</t>
  </si>
  <si>
    <t>Montáž záchytné stříšky š do 1,5 m</t>
  </si>
  <si>
    <t>-121939195</t>
  </si>
  <si>
    <t>83</t>
  </si>
  <si>
    <t>944711211</t>
  </si>
  <si>
    <t>Příplatek k záchytné stříšce š do 1,5 m za první a ZKD den použití</t>
  </si>
  <si>
    <t>-1445307723</t>
  </si>
  <si>
    <t>5,0*60</t>
  </si>
  <si>
    <t>84</t>
  </si>
  <si>
    <t>941111821</t>
  </si>
  <si>
    <t>Demontáž lešení řadového trubkového lehkého s podlahami zatížení do 200 kg/m2 š do 1,2 m v do 10 m</t>
  </si>
  <si>
    <t>-125544395</t>
  </si>
  <si>
    <t>85</t>
  </si>
  <si>
    <t>944511811</t>
  </si>
  <si>
    <t>Demontáž ochranné sítě z textilie z umělých vláken</t>
  </si>
  <si>
    <t>-123841158</t>
  </si>
  <si>
    <t>86</t>
  </si>
  <si>
    <t>944711811</t>
  </si>
  <si>
    <t>Demontáž záchytné stříšky š do 1,5 m</t>
  </si>
  <si>
    <t>41401197</t>
  </si>
  <si>
    <t>87</t>
  </si>
  <si>
    <t>949101111</t>
  </si>
  <si>
    <t>Lešení pomocné pro objekty pozemních staveb s lešeňovou podlahou v do 1,9 m zatížení do 150 kg/m2</t>
  </si>
  <si>
    <t>1444472336</t>
  </si>
  <si>
    <t>1.PP</t>
  </si>
  <si>
    <t>37,8</t>
  </si>
  <si>
    <t>675,81-(257,2+78,2+6,6)</t>
  </si>
  <si>
    <t>-113,0</t>
  </si>
  <si>
    <t>150,0</t>
  </si>
  <si>
    <t>408,6*0,05+0,96</t>
  </si>
  <si>
    <t>88</t>
  </si>
  <si>
    <t>949101112</t>
  </si>
  <si>
    <t>Lešení pomocné pro objekty pozemních staveb s lešeňovou podlahou v do 3,5 m zatížení do 150 kg/m2</t>
  </si>
  <si>
    <t>-1220245749</t>
  </si>
  <si>
    <t>257,2+78,2+6,6</t>
  </si>
  <si>
    <t>342,0*0,05+0,9</t>
  </si>
  <si>
    <t>89</t>
  </si>
  <si>
    <t>943211111</t>
  </si>
  <si>
    <t>Montáž lešení prostorového rámového lehkého s podlahami zatížení do 200 kg/m2 v do 10 m</t>
  </si>
  <si>
    <t>-691494688</t>
  </si>
  <si>
    <t>90</t>
  </si>
  <si>
    <t>943211211</t>
  </si>
  <si>
    <t>Příplatek k lešení prostorovému rámovému lehkému s podlahami v do 10 m za první a ZKD den použití</t>
  </si>
  <si>
    <t>196901071</t>
  </si>
  <si>
    <t>předpoklad 20 dní</t>
  </si>
  <si>
    <t>100,0*20</t>
  </si>
  <si>
    <t>91</t>
  </si>
  <si>
    <t>943211811</t>
  </si>
  <si>
    <t>Demontáž lešení prostorového rámového lehkého s podlahami zatížení do 200 kg/m2 v do 10 m</t>
  </si>
  <si>
    <t>-283535841</t>
  </si>
  <si>
    <t>95</t>
  </si>
  <si>
    <t>Různé dokončovací konstrukce a práce pozemních staveb</t>
  </si>
  <si>
    <t>92</t>
  </si>
  <si>
    <t>953312113</t>
  </si>
  <si>
    <t>Vložky do svislých dilatačních spár z fasádních polystyrénových desek tl 30 mm</t>
  </si>
  <si>
    <t>1165634942</t>
  </si>
  <si>
    <t>mezi stávající budovu a schodišťovým přístavkem - tl.25 mm</t>
  </si>
  <si>
    <t>0,85*2,6+7,3*6,3</t>
  </si>
  <si>
    <t>48,2*0,1+0,98</t>
  </si>
  <si>
    <t>93</t>
  </si>
  <si>
    <t>952901111</t>
  </si>
  <si>
    <t xml:space="preserve">Vyčištění budov nebo objektů před předáním do užívání  budov bytové nebo občanské výstavby, světlé výšky podlaží do 4 m</t>
  </si>
  <si>
    <t>611887337</t>
  </si>
  <si>
    <t>676,0</t>
  </si>
  <si>
    <t>Mezisoučet - 100%</t>
  </si>
  <si>
    <t>z toho 50%</t>
  </si>
  <si>
    <t>826,0*0,5</t>
  </si>
  <si>
    <t>Mezisoučet - 50%</t>
  </si>
  <si>
    <t>96</t>
  </si>
  <si>
    <t>Bourání konstrukcí</t>
  </si>
  <si>
    <t>962032230</t>
  </si>
  <si>
    <t>Bourání zdiva z cihel pálených nebo vápenopískových na MV nebo MVC do 1 m3</t>
  </si>
  <si>
    <t>-1683855682</t>
  </si>
  <si>
    <t xml:space="preserve">nevykázané drobné  bourání</t>
  </si>
  <si>
    <t>967031132</t>
  </si>
  <si>
    <t>Přisekání rovných ostění v cihelném zdivu na MV nebo MVC</t>
  </si>
  <si>
    <t>1975830706</t>
  </si>
  <si>
    <t>vybourané otvory v obvodovém zdivu</t>
  </si>
  <si>
    <t>0,325*((0,55+0,85)*2+(0,9+0,6)*2*5)</t>
  </si>
  <si>
    <t>0,45*(0,9*3+1,6+2,15+0,55)</t>
  </si>
  <si>
    <t>0,7*(0,9+0,6)*2</t>
  </si>
  <si>
    <t>0,45*((2,1+1,6)*2+(1,1+1,6)*2)</t>
  </si>
  <si>
    <t>0,475*((1,0+1,5)*2*2+(1,28+1,5)*2)</t>
  </si>
  <si>
    <t>0,475*(1,92+1,75)*2*5</t>
  </si>
  <si>
    <t>0,475*(1,92+1,35)*2</t>
  </si>
  <si>
    <t>0,54*(0,9+1,6)*2*8</t>
  </si>
  <si>
    <t>0,45*(0,9+1,6)*2*4</t>
  </si>
  <si>
    <t>0,7*(0,9+1,6)*2</t>
  </si>
  <si>
    <t>0,45*(0,8+0,75)*2*2</t>
  </si>
  <si>
    <t>ostatní</t>
  </si>
  <si>
    <t>081,6*0,1+0,224</t>
  </si>
  <si>
    <t>967031734</t>
  </si>
  <si>
    <t>Přisekání plošné zdiva z cihel pálených na MV nebo MVC tl do 300 mm</t>
  </si>
  <si>
    <t>-220092343</t>
  </si>
  <si>
    <t>ostění otvorů</t>
  </si>
  <si>
    <t>0,7*2,1*2*2</t>
  </si>
  <si>
    <t>0,32*0,6*6</t>
  </si>
  <si>
    <t>parapet</t>
  </si>
  <si>
    <t>0,54*0,9*2</t>
  </si>
  <si>
    <t>0,45*0,9*3</t>
  </si>
  <si>
    <t>nevykázané přisekání</t>
  </si>
  <si>
    <t>3,061</t>
  </si>
  <si>
    <t>97</t>
  </si>
  <si>
    <t>967042714</t>
  </si>
  <si>
    <t>Odsekání zdiva z kamene nebo betonu plošné tl do 300 mm</t>
  </si>
  <si>
    <t>-1872761354</t>
  </si>
  <si>
    <t>nadpraží otvorů</t>
  </si>
  <si>
    <t>0,475*1,0+0,7*1,4+0,7*0,9</t>
  </si>
  <si>
    <t>0,475*0,9+0,475*0,9+0,7*0,8*2</t>
  </si>
  <si>
    <t>0,45*(0,72+0,63)</t>
  </si>
  <si>
    <t>0,55*1,0</t>
  </si>
  <si>
    <t>0,55*0,9*2</t>
  </si>
  <si>
    <t>0,45*0,9</t>
  </si>
  <si>
    <t>ostatní přisekání betonových povrchů</t>
  </si>
  <si>
    <t>5,387</t>
  </si>
  <si>
    <t>98</t>
  </si>
  <si>
    <t>964076211</t>
  </si>
  <si>
    <t>Vybourání válcovaných nosníků ze zdiva betonového nebo kamenného dl do 4 m hmotnosti do 10 kg/m</t>
  </si>
  <si>
    <t>2122224041</t>
  </si>
  <si>
    <t>ocelové nosníky nad otvory, kde se zvyšuje nadpraží</t>
  </si>
  <si>
    <t>99</t>
  </si>
  <si>
    <t>966079861</t>
  </si>
  <si>
    <t>Přerušení různých ocelových profilů průřezu do 200 mm2</t>
  </si>
  <si>
    <t>-215454389</t>
  </si>
  <si>
    <t>120</t>
  </si>
  <si>
    <t>100</t>
  </si>
  <si>
    <t>965042141</t>
  </si>
  <si>
    <t>Bourání podkladů pod dlažby nebo mazanin betonových nebo z litého asfaltu tl do 100 mm pl přes 4 m2</t>
  </si>
  <si>
    <t>1947286174</t>
  </si>
  <si>
    <t>vynourání nesoudržných částí podlahy dle výkresu</t>
  </si>
  <si>
    <t>bourání 1.NP - předpoklad tl.50 mm</t>
  </si>
  <si>
    <t>0,05*4,6*7,7</t>
  </si>
  <si>
    <t>1,7*0,2+0,009</t>
  </si>
  <si>
    <t>Nesmí dojít k zásahu do stropní desky nad suterénem.</t>
  </si>
  <si>
    <t>101</t>
  </si>
  <si>
    <t>965042241</t>
  </si>
  <si>
    <t>Bourání podkladů pod dlažby nebo mazanin betonových nebo z litého asfaltu tl přes 100 mm pl přes 4 m2</t>
  </si>
  <si>
    <t>1463971676</t>
  </si>
  <si>
    <t>vynourání podlahy cca 150 mm dle výkresu</t>
  </si>
  <si>
    <t>bourání 1.NP - max. do horní úrovně klenby nad suterénem</t>
  </si>
  <si>
    <t>0,15*(4,9*4,2+0,55*1,2+2,3*2,6)</t>
  </si>
  <si>
    <t>0,15*1,25*9,5</t>
  </si>
  <si>
    <t>0,15*(2,8*2,0+2,8*2,9+2,15*1,5+2,75*5,4)</t>
  </si>
  <si>
    <t>10,69*0,1+0,098</t>
  </si>
  <si>
    <t>102</t>
  </si>
  <si>
    <t>965049111</t>
  </si>
  <si>
    <t>Příplatek k bourání betonových mazanin za bourání mazanin se svařovanou sítí tl do 100 mm</t>
  </si>
  <si>
    <t>1511630578</t>
  </si>
  <si>
    <t>dle pol.965042141</t>
  </si>
  <si>
    <t>2,12</t>
  </si>
  <si>
    <t>103</t>
  </si>
  <si>
    <t>965049112</t>
  </si>
  <si>
    <t>Příplatek k bourání betonových mazanin za bourání mazanin se svařovanou sítí tl přes 100 mm</t>
  </si>
  <si>
    <t>-1199417787</t>
  </si>
  <si>
    <t>dle pol.965042241</t>
  </si>
  <si>
    <t>11,8</t>
  </si>
  <si>
    <t>104</t>
  </si>
  <si>
    <t>971033461</t>
  </si>
  <si>
    <t>Vybourání otvorů ve zdivu cihelném pl do 0,25 m2 na MVC nebo MV tl do 600 mm</t>
  </si>
  <si>
    <t>-753755545</t>
  </si>
  <si>
    <t>Otvory v obvodovém zdivu</t>
  </si>
  <si>
    <t>105</t>
  </si>
  <si>
    <t>971033541</t>
  </si>
  <si>
    <t>Vybourání otvorů ve zdivu cihelném pl do 1 m2 na MVC nebo MV tl do 300 mm</t>
  </si>
  <si>
    <t>1553282560</t>
  </si>
  <si>
    <t>0,32*0,9*0,6*2</t>
  </si>
  <si>
    <t>0,346*0,5</t>
  </si>
  <si>
    <t>106</t>
  </si>
  <si>
    <t>971033581</t>
  </si>
  <si>
    <t>Vybourání otvorů ve zdivu cihelném pl do 1 m2 na MVC nebo MV tl do 900 mm</t>
  </si>
  <si>
    <t>10220975</t>
  </si>
  <si>
    <t>0,7*0,9*0,6</t>
  </si>
  <si>
    <t>0,7*(0,9*1,6-0,65*1,0)</t>
  </si>
  <si>
    <t>0,931*0,5</t>
  </si>
  <si>
    <t>107</t>
  </si>
  <si>
    <t>971033651</t>
  </si>
  <si>
    <t>Vybourání otvorů ve zdivu cihelném pl do 4 m2 na MVC nebo MV tl do 600 mm</t>
  </si>
  <si>
    <t>140281703</t>
  </si>
  <si>
    <t>0,475*1,15*1,15</t>
  </si>
  <si>
    <t>0,475*1,0*1,5*2</t>
  </si>
  <si>
    <t>0,475*(0,9*2,15+0,9*0,6)</t>
  </si>
  <si>
    <t>0,55*0,9*1,6</t>
  </si>
  <si>
    <t>4,0*0,1+0,079</t>
  </si>
  <si>
    <t>108</t>
  </si>
  <si>
    <t>978013191</t>
  </si>
  <si>
    <t>Otlučení (osekání) vnitřní vápenné nebo vápenocementové omítky stěn v rozsahu do 100 %</t>
  </si>
  <si>
    <t>-599976875</t>
  </si>
  <si>
    <t>nekterá ostění otvorů v obvodovém zdivu (kde budou dozdívky</t>
  </si>
  <si>
    <t>pol.612311141 - cca 30%</t>
  </si>
  <si>
    <t>182,0*0,3+0,4</t>
  </si>
  <si>
    <t>109</t>
  </si>
  <si>
    <t>968062374</t>
  </si>
  <si>
    <t>Vybourání dřevěných rámů oken zdvojených včetně křídel pl do 1 m2</t>
  </si>
  <si>
    <t>-199017432</t>
  </si>
  <si>
    <t>0,55*0,55+0,55*0,85*3+0,65*1,05</t>
  </si>
  <si>
    <t>0,6*1,3+0,85*1,0+0,6*0,6</t>
  </si>
  <si>
    <t>4,378*0,2+0,046</t>
  </si>
  <si>
    <t>110</t>
  </si>
  <si>
    <t>968062375</t>
  </si>
  <si>
    <t>Vybourání dřevěných rámů oken zdvojených včetně křídel pl do 2 m2</t>
  </si>
  <si>
    <t>-601940580</t>
  </si>
  <si>
    <t>1,28*1,35*3+1,46*0,82+1,46*0,75+1,45*1,2*2+1,2*1,2</t>
  </si>
  <si>
    <t>1,3*1,3*4+1,1*1,3+1,3*1,4+1,15*1,4</t>
  </si>
  <si>
    <t>24,0*0,1+0,084</t>
  </si>
  <si>
    <t>111</t>
  </si>
  <si>
    <t>968062376</t>
  </si>
  <si>
    <t>Vybourání dřevěných rámů oken zdvojených včetně křídel pl do 4 m2</t>
  </si>
  <si>
    <t>-1060260376</t>
  </si>
  <si>
    <t>1,8*1,75*5+1,8*1,35</t>
  </si>
  <si>
    <t>1,7*1,5*3+1,0*3,0</t>
  </si>
  <si>
    <t>28,8*0,1+0,29</t>
  </si>
  <si>
    <t>112</t>
  </si>
  <si>
    <t>968072456</t>
  </si>
  <si>
    <t>Vybourání kovových dveřních zárubní pl přes 2 m2</t>
  </si>
  <si>
    <t>-479481312</t>
  </si>
  <si>
    <t>1,25*2,33+1,3*2,33+1,33*2,4+1,1*2,1</t>
  </si>
  <si>
    <t>1,95*2,28*2</t>
  </si>
  <si>
    <t>20,3*0,1+0,134</t>
  </si>
  <si>
    <t>113</t>
  </si>
  <si>
    <t>974031664</t>
  </si>
  <si>
    <t>Vysekání rýh ve zdivu cihelném pro vtahování nosníků hl do 150 mm v do 150 mm</t>
  </si>
  <si>
    <t>240185233</t>
  </si>
  <si>
    <t>1,6*5+1,5*6+1,2*16+1,3*8</t>
  </si>
  <si>
    <t>1,2*48</t>
  </si>
  <si>
    <t>ostatní nevykázané nosníky - nutné pro zabezpečení otvorů</t>
  </si>
  <si>
    <t>20,8</t>
  </si>
  <si>
    <t>114</t>
  </si>
  <si>
    <t>977211121</t>
  </si>
  <si>
    <t>Řezání stěnovou pilou kcí z cihel nebo tvárnic hl do 200 mm</t>
  </si>
  <si>
    <t>1348342025</t>
  </si>
  <si>
    <t xml:space="preserve">vyříznutí a vybourání drážky ve stávajícím perapetu pro vlepení izolace tl.80 mm </t>
  </si>
  <si>
    <t>115</t>
  </si>
  <si>
    <t>974031164</t>
  </si>
  <si>
    <t>Vysekání rýh ve zdivu cihelném hl do 150 mm š do 150 mm</t>
  </si>
  <si>
    <t>-720678968</t>
  </si>
  <si>
    <t>dle pol.877211121</t>
  </si>
  <si>
    <t>116</t>
  </si>
  <si>
    <t>99900910R</t>
  </si>
  <si>
    <t>Příplatek na zabezpečení, podepření a zajištění stávajících konstrukcí během bourání (než budou staticky zajištěny novými navazujícími konstrukcemi)</t>
  </si>
  <si>
    <t>soubor</t>
  </si>
  <si>
    <t>-2067778265</t>
  </si>
  <si>
    <t>997</t>
  </si>
  <si>
    <t>Přesun sutě</t>
  </si>
  <si>
    <t>117</t>
  </si>
  <si>
    <t>997013151</t>
  </si>
  <si>
    <t>Vnitrostaveništní doprava suti a vybouraných hmot pro budovy v do 6 m s omezením mechanizace</t>
  </si>
  <si>
    <t>880809240</t>
  </si>
  <si>
    <t xml:space="preserve">předpoklad : cca 40% celkové suti </t>
  </si>
  <si>
    <t>88,771*0,4</t>
  </si>
  <si>
    <t>118</t>
  </si>
  <si>
    <t>997013153</t>
  </si>
  <si>
    <t>Vnitrostaveništní doprava suti a vybouraných hmot pro budovy v do 12 m s omezením mechanizace</t>
  </si>
  <si>
    <t>1043926461</t>
  </si>
  <si>
    <t>předpoklad : cca 60% celkové suti</t>
  </si>
  <si>
    <t>88,771*0,6</t>
  </si>
  <si>
    <t>119</t>
  </si>
  <si>
    <t>997013501</t>
  </si>
  <si>
    <t>Odvoz suti a vybouraných hmot na skládku nebo meziskládku do 1 km se složením</t>
  </si>
  <si>
    <t>-750673623</t>
  </si>
  <si>
    <t>997013509</t>
  </si>
  <si>
    <t>Příplatek k odvozu suti a vybouraných hmot na skládku ZKD 1 km přes 1 km</t>
  </si>
  <si>
    <t>-1586179850</t>
  </si>
  <si>
    <t>celková vzdálenost skládky 8 km</t>
  </si>
  <si>
    <t>suť odd.96</t>
  </si>
  <si>
    <t>79,3*(8-1)</t>
  </si>
  <si>
    <t>méně suť pol.964076211+968062374+968062375+968062376</t>
  </si>
  <si>
    <t>-(0,5+0,254+1,007+1,088+1,418)*(8-1)</t>
  </si>
  <si>
    <t>suť pol.771571810</t>
  </si>
  <si>
    <t>3,327*(8-1)</t>
  </si>
  <si>
    <t>směsný odpad - 25 km</t>
  </si>
  <si>
    <t xml:space="preserve">suť odd. Demontáže </t>
  </si>
  <si>
    <t>8,471*(25-1)</t>
  </si>
  <si>
    <t>méně suť pol.771571810</t>
  </si>
  <si>
    <t>-3,327*(25-1)</t>
  </si>
  <si>
    <t>suť pol.964076211+968062374+968062375+968062376</t>
  </si>
  <si>
    <t>(0,5+0,254+1,007+1,088+1,418)*(25-1)</t>
  </si>
  <si>
    <t>121</t>
  </si>
  <si>
    <t>99701361R</t>
  </si>
  <si>
    <t>Poplatek za uložení na skládce (skládkovné) stavebního odpadu ze směsí nebo oddělených frakcí betonu, cihel a keramických výrobků kód odpadu 17 01 07</t>
  </si>
  <si>
    <t>341698490</t>
  </si>
  <si>
    <t>79,3</t>
  </si>
  <si>
    <t>-(0,5+0,254+1,007+1,088+1,418)</t>
  </si>
  <si>
    <t>3,327</t>
  </si>
  <si>
    <t>122</t>
  </si>
  <si>
    <t>99701383R</t>
  </si>
  <si>
    <t>Poplatek za uložení na skládce (skládkovné) stavebního odpadu směsného kód odpadu 170 904</t>
  </si>
  <si>
    <t>-2002555518</t>
  </si>
  <si>
    <t>8,471</t>
  </si>
  <si>
    <t>-3,327</t>
  </si>
  <si>
    <t>(0,5+0,254+1,007+1,088+1,418)</t>
  </si>
  <si>
    <t>998</t>
  </si>
  <si>
    <t>Přesun hmot</t>
  </si>
  <si>
    <t>123</t>
  </si>
  <si>
    <t>998011002</t>
  </si>
  <si>
    <t>Přesun hmot pro budovy zděné v do 12 m</t>
  </si>
  <si>
    <t>1365615318</t>
  </si>
  <si>
    <t>PSV</t>
  </si>
  <si>
    <t>Práce a dodávky PSV</t>
  </si>
  <si>
    <t>DMT</t>
  </si>
  <si>
    <t>Demontáže</t>
  </si>
  <si>
    <t>124</t>
  </si>
  <si>
    <t>775511800</t>
  </si>
  <si>
    <t>Demontáž podlah vlysových lepených s lištami lepenými</t>
  </si>
  <si>
    <t>1804572190</t>
  </si>
  <si>
    <t>sál - plocha nové rampy</t>
  </si>
  <si>
    <t>1,5*5,2+0,2</t>
  </si>
  <si>
    <t>125</t>
  </si>
  <si>
    <t>764002851</t>
  </si>
  <si>
    <t>Demontáž oplechování parapetů do suti</t>
  </si>
  <si>
    <t>317096410</t>
  </si>
  <si>
    <t>okna 1.NP</t>
  </si>
  <si>
    <t>1,8*5+1,4+0,6*4+1,35*3+1,5*4+1,25+0,7</t>
  </si>
  <si>
    <t>okna 2.NP</t>
  </si>
  <si>
    <t>1,35*5+1,15*2+1,2*2+1,75*3+1,05+0,65*2</t>
  </si>
  <si>
    <t>1,55+0,9+0,95</t>
  </si>
  <si>
    <t>47,25*0,05+0,387</t>
  </si>
  <si>
    <t>126</t>
  </si>
  <si>
    <t>764004801</t>
  </si>
  <si>
    <t>Demontáž podokapního žlabu do suti</t>
  </si>
  <si>
    <t>-1025271553</t>
  </si>
  <si>
    <t>127</t>
  </si>
  <si>
    <t>764004861</t>
  </si>
  <si>
    <t>Demontáž svodu do suti</t>
  </si>
  <si>
    <t>171036987</t>
  </si>
  <si>
    <t>včetně tvarovek a kotlíku</t>
  </si>
  <si>
    <t>46,0</t>
  </si>
  <si>
    <t>128</t>
  </si>
  <si>
    <t>764002861</t>
  </si>
  <si>
    <t>Demontáž oplechování říms a ozdobných prvků do suti</t>
  </si>
  <si>
    <t>945368370</t>
  </si>
  <si>
    <t>oplechování soklu</t>
  </si>
  <si>
    <t>47,0</t>
  </si>
  <si>
    <t>129</t>
  </si>
  <si>
    <t>764002871</t>
  </si>
  <si>
    <t>Demontáž lemování zdí do suti</t>
  </si>
  <si>
    <t>-1885784477</t>
  </si>
  <si>
    <t>130</t>
  </si>
  <si>
    <t>764002811</t>
  </si>
  <si>
    <t>Demontáž okapového plechu do suti v krytině povlakové</t>
  </si>
  <si>
    <t>-522965697</t>
  </si>
  <si>
    <t>131</t>
  </si>
  <si>
    <t>764002812</t>
  </si>
  <si>
    <t>Demontáž okapového plechu do suti v krytině skládané</t>
  </si>
  <si>
    <t>287876150</t>
  </si>
  <si>
    <t>81,0</t>
  </si>
  <si>
    <t xml:space="preserve">okapnice nad vraty </t>
  </si>
  <si>
    <t>3,5</t>
  </si>
  <si>
    <t>132</t>
  </si>
  <si>
    <t>766691914</t>
  </si>
  <si>
    <t>Vyvěšení nebo zavěšení dřevěných křídel dveří pl do 2 m2</t>
  </si>
  <si>
    <t>-1080812143</t>
  </si>
  <si>
    <t>vchodové</t>
  </si>
  <si>
    <t>133</t>
  </si>
  <si>
    <t>766691915</t>
  </si>
  <si>
    <t>Vyvěšení nebo zavěšení dřevěných křídel dveří pl přes 2 m2</t>
  </si>
  <si>
    <t>-1865588524</t>
  </si>
  <si>
    <t>134</t>
  </si>
  <si>
    <t>766441811</t>
  </si>
  <si>
    <t>Demontáž parapetních desek dřevěných nebo plastových šířky do 30 cm délky do 1,0 m</t>
  </si>
  <si>
    <t>1154744675</t>
  </si>
  <si>
    <t>135</t>
  </si>
  <si>
    <t>766441821</t>
  </si>
  <si>
    <t>Demontáž parapetních desek dřevěných nebo plastových šířky do 30 cm délky přes 1,0 m</t>
  </si>
  <si>
    <t>476479274</t>
  </si>
  <si>
    <t>136</t>
  </si>
  <si>
    <t>767161812</t>
  </si>
  <si>
    <t>Demontáž zábradlí rovného rozebíratelného hmotnosti 1m zábradlí přes 20 kg do suti</t>
  </si>
  <si>
    <t>40073928</t>
  </si>
  <si>
    <t>zábradlí venkovních vstupních betonových schodišť</t>
  </si>
  <si>
    <t>předpoklad 25 kg/m)</t>
  </si>
  <si>
    <t>2,5*4</t>
  </si>
  <si>
    <t>137</t>
  </si>
  <si>
    <t>767661811</t>
  </si>
  <si>
    <t>Demontáž mříží pevných nebo otevíravých</t>
  </si>
  <si>
    <t>1441833270</t>
  </si>
  <si>
    <t>0,6*0,6+0,04</t>
  </si>
  <si>
    <t>138</t>
  </si>
  <si>
    <t>767996802</t>
  </si>
  <si>
    <t>Demontáž atypických zámečnických konstrukcí rozebráním hmotnosti jednotlivých dílů do 100 kg</t>
  </si>
  <si>
    <t>kg</t>
  </si>
  <si>
    <t>1712269575</t>
  </si>
  <si>
    <t>stříška nad vchodem do budovy</t>
  </si>
  <si>
    <t>139</t>
  </si>
  <si>
    <t>771571810</t>
  </si>
  <si>
    <t>Demontáž podlah z dlaždic keramických kladených do malty</t>
  </si>
  <si>
    <t>1350969068</t>
  </si>
  <si>
    <t>0,9*2,8+1,0*2,8+2,8*2,8+2,0*2,0+1,3*3,7</t>
  </si>
  <si>
    <t>1,3*0,8*4+2,3*2,5+1,2*0,45+0,55*1,25+1,7*1,45+1,0*0,2</t>
  </si>
  <si>
    <t>35,8*0,1+0,647</t>
  </si>
  <si>
    <t>140</t>
  </si>
  <si>
    <t>776201812</t>
  </si>
  <si>
    <t>Demontáž lepených povlakových podlah s podložkou ručně</t>
  </si>
  <si>
    <t>1450424792</t>
  </si>
  <si>
    <t>koberec</t>
  </si>
  <si>
    <t>7,75*4,6+0,6*1,5+2,5*1,7+3,1*2,1+9,0*1,3+0,35*1,2</t>
  </si>
  <si>
    <t>59,4*0,05+0,6</t>
  </si>
  <si>
    <t>PVC</t>
  </si>
  <si>
    <t>2,0*3,0+23,0*2,4</t>
  </si>
  <si>
    <t>61,2*0,05+0,74</t>
  </si>
  <si>
    <t>141</t>
  </si>
  <si>
    <t>776410811</t>
  </si>
  <si>
    <t>Odstranění soklíků a lišt pryžových nebo plastových</t>
  </si>
  <si>
    <t>1682508116</t>
  </si>
  <si>
    <t>kobercová lišta</t>
  </si>
  <si>
    <t>7,75+4,6+5,9+0,6+6,25+0,6*2</t>
  </si>
  <si>
    <t>2,5+1,6+4,9+4,1+7,5+7,4+0,5</t>
  </si>
  <si>
    <t>54,8*0,1+0,72</t>
  </si>
  <si>
    <t>PVC lišta</t>
  </si>
  <si>
    <t>2,0+1,2+3,0+2,2+23,0+1,6+1,1+0,5*4*5</t>
  </si>
  <si>
    <t>44,1*0,1+0,49</t>
  </si>
  <si>
    <t>142</t>
  </si>
  <si>
    <t>772522811</t>
  </si>
  <si>
    <t>Demontáž dlažby z kamene z tvrdých kamenů kladených do malty</t>
  </si>
  <si>
    <t>-1120013500</t>
  </si>
  <si>
    <t>venkovní vstupní betonová schodiště</t>
  </si>
  <si>
    <t>nástupní plocha stupňů</t>
  </si>
  <si>
    <t>0,32*1,9*7+0,32*2,5*3</t>
  </si>
  <si>
    <t>podstupnice</t>
  </si>
  <si>
    <t>0,2*1,9*6+0,2*2,5*2</t>
  </si>
  <si>
    <t>podesta</t>
  </si>
  <si>
    <t>1,7*2,5</t>
  </si>
  <si>
    <t>0,814</t>
  </si>
  <si>
    <t>711</t>
  </si>
  <si>
    <t>Izolace proti vodě, vlhkosti a plynům</t>
  </si>
  <si>
    <t>143</t>
  </si>
  <si>
    <t>711111001</t>
  </si>
  <si>
    <t>Provedení izolace proti zemní vlhkosti vodorovné za studena nátěrem penetračním</t>
  </si>
  <si>
    <t>-1290209516</t>
  </si>
  <si>
    <t xml:space="preserve">podlaha F5 </t>
  </si>
  <si>
    <t>5,4+18,2+3,4+2,4+11,3+2,15+7,15+9,1+14,6+2,1</t>
  </si>
  <si>
    <t>75,8*0,05+0,41</t>
  </si>
  <si>
    <t>podlaha F6</t>
  </si>
  <si>
    <t>místnost č.1.28 až 1.32</t>
  </si>
  <si>
    <t>4,4+12,2+13,8+4,2+1,5</t>
  </si>
  <si>
    <t>36,1*0,05+0,095</t>
  </si>
  <si>
    <t>144</t>
  </si>
  <si>
    <t>711112001</t>
  </si>
  <si>
    <t>Provedení izolace proti zemní vlhkosti svislé za studena nátěrem penetračním</t>
  </si>
  <si>
    <t>1792806550</t>
  </si>
  <si>
    <t xml:space="preserve">zateplení soklu pod terénem </t>
  </si>
  <si>
    <t>zateplení soklu nad terénem</t>
  </si>
  <si>
    <t>42,0</t>
  </si>
  <si>
    <t>112,4*0,1+0,38</t>
  </si>
  <si>
    <t>145</t>
  </si>
  <si>
    <t>11163150</t>
  </si>
  <si>
    <t>lak penetrační asfaltový</t>
  </si>
  <si>
    <t>2053451188</t>
  </si>
  <si>
    <t>dodávka, doprava k pol.711111001, koeficient množství = 0,0003</t>
  </si>
  <si>
    <t>118,0*0,0003</t>
  </si>
  <si>
    <t xml:space="preserve">dodávka, doprava k pol.711112001,  koeficient množství = 0,000035</t>
  </si>
  <si>
    <t>124,0*0,00035</t>
  </si>
  <si>
    <t>146</t>
  </si>
  <si>
    <t>711141559</t>
  </si>
  <si>
    <t>Provedení izolace proti zemní vlhkosti pásy přitavením vodorovné NAIP</t>
  </si>
  <si>
    <t>1285389242</t>
  </si>
  <si>
    <t>147</t>
  </si>
  <si>
    <t>711142559</t>
  </si>
  <si>
    <t>Provedení izolace proti zemní vlhkosti pásy přitavením svislé NAIP</t>
  </si>
  <si>
    <t>-613003840</t>
  </si>
  <si>
    <t>112,4*0,2+0,14</t>
  </si>
  <si>
    <t>148</t>
  </si>
  <si>
    <t>62832134</t>
  </si>
  <si>
    <t>pás asfaltový natavitelný oxidovaný tl 4,0mm s vložkou ze skleněné rohože, s jemnozrnným minerálním posypem</t>
  </si>
  <si>
    <t>-1732106441</t>
  </si>
  <si>
    <t xml:space="preserve">dodávka, doprava k pol.711142559,  koeficient množství = 1,2</t>
  </si>
  <si>
    <t>135,0*1,2</t>
  </si>
  <si>
    <t>149</t>
  </si>
  <si>
    <t>62853004</t>
  </si>
  <si>
    <t>pás asfaltový natavitelný modifikovaný SBS tl 4,0mm s vložkou ze skleněné tkaniny a spalitelnou PE fólií nebo jemnozrnný minerálním posypem na horním povrchu</t>
  </si>
  <si>
    <t>-1637513061</t>
  </si>
  <si>
    <t>(např. Glastek 40 special mineral)</t>
  </si>
  <si>
    <t>dodávka, doprava k pol.711141559mezisoučet B, koeficient množství = 1,15</t>
  </si>
  <si>
    <t>80,0*1,15</t>
  </si>
  <si>
    <t>dodávka, doprava k pol.711141559mezisoučet C, koeficient množství = 1,15</t>
  </si>
  <si>
    <t>38,0*1,15+0,3</t>
  </si>
  <si>
    <t>150</t>
  </si>
  <si>
    <t>711199095</t>
  </si>
  <si>
    <t>Příplatek k izolacím proti zemní vlhkosti za plochu do 10 m2 natěradly za studena nebo za horka</t>
  </si>
  <si>
    <t>685766300</t>
  </si>
  <si>
    <t xml:space="preserve">k pol.711111001 </t>
  </si>
  <si>
    <t>5,4+3,4+2,4+2,15+7,15+9,1+2,1</t>
  </si>
  <si>
    <t>4,4+4,2+1,5</t>
  </si>
  <si>
    <t>151</t>
  </si>
  <si>
    <t>711199097</t>
  </si>
  <si>
    <t>Příplatek k izolacím proti zemní vlhkosti za plochu do 10 m2 pásy přitavením NAIP nebo termoplasty</t>
  </si>
  <si>
    <t>704908086</t>
  </si>
  <si>
    <t>152</t>
  </si>
  <si>
    <t>998711102</t>
  </si>
  <si>
    <t>Přesun hmot tonážní pro izolace proti vodě, vlhkosti a plynům v objektech výšky do 12 m</t>
  </si>
  <si>
    <t>511828844</t>
  </si>
  <si>
    <t>713</t>
  </si>
  <si>
    <t>Izolace tepelné</t>
  </si>
  <si>
    <t>153</t>
  </si>
  <si>
    <t>713121111</t>
  </si>
  <si>
    <t>Montáž izolace tepelné podlah volně kladenými rohožemi, pásy, dílci, deskami 1 vrstva</t>
  </si>
  <si>
    <t>537042134</t>
  </si>
  <si>
    <t>podlaha F9 - vstupní část (zádveří) - pod ŽB desku</t>
  </si>
  <si>
    <t>2,7*2,4+0,52</t>
  </si>
  <si>
    <t>podlaha F5 - EPS 150 S - tl.40/100 mm</t>
  </si>
  <si>
    <t>75,8*0,1+0,62</t>
  </si>
  <si>
    <t>podlah F6 - EPS 150S - tl.40 mm</t>
  </si>
  <si>
    <t>38,0*0,05+0,1</t>
  </si>
  <si>
    <t>podlah F7 - EPS 150S - tl.80 mm</t>
  </si>
  <si>
    <t>154</t>
  </si>
  <si>
    <t>28376456</t>
  </si>
  <si>
    <t xml:space="preserve">deska z polystyrénu XPS, hrana polodrážková a hladký povrch  tl 80mm</t>
  </si>
  <si>
    <t>-655391087</t>
  </si>
  <si>
    <t>dodávka, doprava k pol.713121111 mezisoučet A, ztratné 2%</t>
  </si>
  <si>
    <t>7,0*1,02</t>
  </si>
  <si>
    <t>155</t>
  </si>
  <si>
    <t>28372326</t>
  </si>
  <si>
    <t xml:space="preserve">deska EPS 150 S do plochých střech a podlah </t>
  </si>
  <si>
    <t>-1365776465</t>
  </si>
  <si>
    <t>dodávka, doprava k pol.713121111 mezisoučet C, ztratné 2%</t>
  </si>
  <si>
    <t>84,0*(0,04+0,1)/2*1,02+0,002</t>
  </si>
  <si>
    <t>156</t>
  </si>
  <si>
    <t>28375908</t>
  </si>
  <si>
    <t>deska EPS 150 S do plochých střech a podlah tl 40mm</t>
  </si>
  <si>
    <t>924739158</t>
  </si>
  <si>
    <t>dodávka, doprava k pol.713121111 mezisoučet D, ztratné 2%</t>
  </si>
  <si>
    <t>40,0*1,02+0,2</t>
  </si>
  <si>
    <t>157</t>
  </si>
  <si>
    <t>28375912</t>
  </si>
  <si>
    <t>deska EPS 150 S do plochých střech a podlah tl 80mm</t>
  </si>
  <si>
    <t>-544910879</t>
  </si>
  <si>
    <t>dodávka, doprava k pol.713121111 mezisoučet E, ztratné 2%</t>
  </si>
  <si>
    <t>17,0*1,02+0,66</t>
  </si>
  <si>
    <t>158</t>
  </si>
  <si>
    <t>713191132</t>
  </si>
  <si>
    <t>Montáž izolace tepelné podlah, stropů vrchem nebo střech překrytí separační fólií z PE</t>
  </si>
  <si>
    <t>47493555</t>
  </si>
  <si>
    <t>podlaha F9</t>
  </si>
  <si>
    <t>7,0*2</t>
  </si>
  <si>
    <t>podlaha F5</t>
  </si>
  <si>
    <t>dle pol.713121111 mezisoučet C</t>
  </si>
  <si>
    <t>84,0</t>
  </si>
  <si>
    <t>dle pol.713121111 mezisoučet D</t>
  </si>
  <si>
    <t>40,0</t>
  </si>
  <si>
    <t>podlaha F7</t>
  </si>
  <si>
    <t>dle pol.713121111 mezisoučet E</t>
  </si>
  <si>
    <t>159</t>
  </si>
  <si>
    <t>28323055</t>
  </si>
  <si>
    <t>fólie PE (500 kg/m3) separační podlahová oddělující tepelnou izolaci tl 0,8mm</t>
  </si>
  <si>
    <t>-1701673118</t>
  </si>
  <si>
    <t>dodávka, doprava k pol.713191132, ztratné 15%</t>
  </si>
  <si>
    <t>155,0*1,15+0,75</t>
  </si>
  <si>
    <t>160</t>
  </si>
  <si>
    <t>713131151</t>
  </si>
  <si>
    <t>Montáž izolace tepelné stěn a základů volně vloženými rohožemi, pásy, dílci, deskami 1 vrstva</t>
  </si>
  <si>
    <t>1766463051</t>
  </si>
  <si>
    <t>stěna W4 - miner.izolace tl.160 mm do roštu</t>
  </si>
  <si>
    <t>1,25*2,6</t>
  </si>
  <si>
    <t>2,7*(12,5+3,5)</t>
  </si>
  <si>
    <t>43,5*0,05+0,375</t>
  </si>
  <si>
    <t>161</t>
  </si>
  <si>
    <t>63148164</t>
  </si>
  <si>
    <t>deska tepelně izolační minerální provětrávaných fasád tl 160mm</t>
  </si>
  <si>
    <t>-659704676</t>
  </si>
  <si>
    <t>dodávka, doprava k pol.713131151, ztratné 5%</t>
  </si>
  <si>
    <t>49,0*1,05+0,05</t>
  </si>
  <si>
    <t>162</t>
  </si>
  <si>
    <t>71319113R</t>
  </si>
  <si>
    <t>Montáž izolace tepelné stěn překrytí fólií s přelepeným spojem</t>
  </si>
  <si>
    <t>2140019174</t>
  </si>
  <si>
    <t>stěna W4 - dle pol.713131151</t>
  </si>
  <si>
    <t>49,0</t>
  </si>
  <si>
    <t>163</t>
  </si>
  <si>
    <t>6315081R</t>
  </si>
  <si>
    <t>fólie difuzní</t>
  </si>
  <si>
    <t>157773056</t>
  </si>
  <si>
    <t>dodávka, doprava k pol. 71319112R, ztratné 10%</t>
  </si>
  <si>
    <t>49,0*1,1+0,1</t>
  </si>
  <si>
    <t>164</t>
  </si>
  <si>
    <t>28329297</t>
  </si>
  <si>
    <t xml:space="preserve">páska spojovací oboustranně lepící  folií</t>
  </si>
  <si>
    <t>-1142998742</t>
  </si>
  <si>
    <t>dodávka, doprava k pol.71319113R, ztratné20%</t>
  </si>
  <si>
    <t>110,0*1,2</t>
  </si>
  <si>
    <t>165</t>
  </si>
  <si>
    <t>713131141</t>
  </si>
  <si>
    <t>Montáž izolace tepelné stěn a základů lepením celoplošně rohoží, pásů, dílců, desek</t>
  </si>
  <si>
    <t>1492610330</t>
  </si>
  <si>
    <t>vstupní část - nový přístavek (ochoz) - mezi novými základy a stávající budovou</t>
  </si>
  <si>
    <t>tl. izolace 100 mm</t>
  </si>
  <si>
    <t>0,3*(18,8-4,2+6,0)+0,8*(18,8+6,0)</t>
  </si>
  <si>
    <t>26,02*0,1+0,378</t>
  </si>
  <si>
    <t>tl. izolace 20 mm</t>
  </si>
  <si>
    <t>0,2*(3,0+3,0+2,85+2,85)+0,2*1,25</t>
  </si>
  <si>
    <t>0,41</t>
  </si>
  <si>
    <t xml:space="preserve">základy  schodišťového přístavku</t>
  </si>
  <si>
    <t>tepelná izolace XPS tl.80 mm</t>
  </si>
  <si>
    <t>1,25*1,8+1,4*(2,6+6,1+1,35+2,4)</t>
  </si>
  <si>
    <t>19,7*0,05+0,335</t>
  </si>
  <si>
    <t>zateplení soklu pod terénem - XPS tl.160 mm</t>
  </si>
  <si>
    <t>0,9*(12,6+1,3+0,5+5,5+3,2+13,0)</t>
  </si>
  <si>
    <t>54,2*0,1+0,4</t>
  </si>
  <si>
    <t>166</t>
  </si>
  <si>
    <t>-945489827</t>
  </si>
  <si>
    <t>dodávka, doprava k pol.713131141 mezisoučet D, ztratné 2%</t>
  </si>
  <si>
    <t>60,0*1,02+0,8</t>
  </si>
  <si>
    <t>167</t>
  </si>
  <si>
    <t>28376443</t>
  </si>
  <si>
    <t>deska z polystyrénu XPS, hrana rovná a strukturovaný povrch 300kPa tl 100mm</t>
  </si>
  <si>
    <t>-1405757523</t>
  </si>
  <si>
    <t>dodávka, doprava k pol.713131141 mezisoučet A, ztratné 2%</t>
  </si>
  <si>
    <t>29,0*1,02+0,02</t>
  </si>
  <si>
    <t>168</t>
  </si>
  <si>
    <t>-1221540667</t>
  </si>
  <si>
    <t>dodávka, doprava k pol.713131141 mezisoučet C, ztratné 2%</t>
  </si>
  <si>
    <t>21,0*1,02+0,58</t>
  </si>
  <si>
    <t>169</t>
  </si>
  <si>
    <t>28376470</t>
  </si>
  <si>
    <t>deska z polystyrénu XPS, hrana rovná a strukturovaný povrch 200kPa tl 20mm</t>
  </si>
  <si>
    <t>669794886</t>
  </si>
  <si>
    <t>dodávka, doprava k pol.713131141 mezisoučet B, ztratné 2%</t>
  </si>
  <si>
    <t>3,0*1,02+0,04</t>
  </si>
  <si>
    <t>170</t>
  </si>
  <si>
    <t>713111127</t>
  </si>
  <si>
    <t>Montáž izolace tepelné spodem stropů lepením celoplošně rohoží, pásů, dílců, desek</t>
  </si>
  <si>
    <t>-1453091034</t>
  </si>
  <si>
    <t>1.PP - strop pod bytem (skladba F6)</t>
  </si>
  <si>
    <t>171</t>
  </si>
  <si>
    <t>28375862</t>
  </si>
  <si>
    <t>deska EPS pro aplikace bez zatížení tl 120mm</t>
  </si>
  <si>
    <t>2021772806</t>
  </si>
  <si>
    <t>dodávka, doprava k pol.713111127, ztratné 2%</t>
  </si>
  <si>
    <t>15,0*1,02</t>
  </si>
  <si>
    <t>172</t>
  </si>
  <si>
    <t>713111111</t>
  </si>
  <si>
    <t>Montáž izolace tepelné vrchem stropů volně kladenými rohožemi, pásy, dílci, deskami</t>
  </si>
  <si>
    <t>CS ÚRS 2018 02</t>
  </si>
  <si>
    <t>1068583675</t>
  </si>
  <si>
    <t>minerální izolace tl.120 mm - mezispodní pásy střešních vazníků</t>
  </si>
  <si>
    <t>střecha R1 - detail D3</t>
  </si>
  <si>
    <t>11,3*24,0</t>
  </si>
  <si>
    <t>střecha R3 - detail D11</t>
  </si>
  <si>
    <t>9,6*19,5</t>
  </si>
  <si>
    <t>458,4*0,05+0,68</t>
  </si>
  <si>
    <t>minerální izolace tl.80 mm - mezi dřevěný rošt pod střešními vazníky</t>
  </si>
  <si>
    <t>10,7*23,4</t>
  </si>
  <si>
    <t>8,7*18,6</t>
  </si>
  <si>
    <t>412,2*0,05+0,19</t>
  </si>
  <si>
    <t>miner. iz. tl.60 mm - mezi dřevěný rošt pod ocelovými střešními vazníky (konstrukcí)</t>
  </si>
  <si>
    <t>střecha R5 - detail D7 + D8</t>
  </si>
  <si>
    <t>1,0*(9,0+15,0)</t>
  </si>
  <si>
    <t>105,0*0,05+0,75</t>
  </si>
  <si>
    <t>minerální izolace tl.140 mm - mezi hranoly pod krokvemi</t>
  </si>
  <si>
    <t>střecha R7</t>
  </si>
  <si>
    <t xml:space="preserve">ostatní </t>
  </si>
  <si>
    <t>25,0</t>
  </si>
  <si>
    <t>173</t>
  </si>
  <si>
    <t>713151111</t>
  </si>
  <si>
    <t>Montáž izolace tepelné střech šikmých kladené volně mezi krokve rohoží, pásů, desek</t>
  </si>
  <si>
    <t>395460007</t>
  </si>
  <si>
    <t>srovnatelná položka</t>
  </si>
  <si>
    <t>miner. iz. tl.180 mm - mezi ocelové střešními vazníky (ocel.střeš.konstrukce)</t>
  </si>
  <si>
    <t>174</t>
  </si>
  <si>
    <t>713151131</t>
  </si>
  <si>
    <t>Montáž izolace tepelné střech šikmých kladené volně nad krokve rohoží, pásů, desek sklonu do 30°</t>
  </si>
  <si>
    <t>2105917100</t>
  </si>
  <si>
    <t>miner. iz. tl.60 mm - mezi dřevěný rošt nad ocelovými střešními vazníky (konstrukcí)</t>
  </si>
  <si>
    <t>175</t>
  </si>
  <si>
    <t>63141184</t>
  </si>
  <si>
    <t>deska tepelně izolační minerální do šikmých střech a stěn tl 60mm</t>
  </si>
  <si>
    <t>-211731296</t>
  </si>
  <si>
    <t>dodávka, dopravak pol.713111111 mezisoučet C + pol.713151131</t>
  </si>
  <si>
    <t>ztratné 5%</t>
  </si>
  <si>
    <t>(111,0+111,0)*1,05+0,9</t>
  </si>
  <si>
    <t>176</t>
  </si>
  <si>
    <t>63141186</t>
  </si>
  <si>
    <t xml:space="preserve">deska tepelně izolační minerální do šikmých střech a stěn  tl 80mm</t>
  </si>
  <si>
    <t>1171175098</t>
  </si>
  <si>
    <t>dodávka, dopravak pol.713111111 mezisoučet B</t>
  </si>
  <si>
    <t>433,0*1,05+0,35</t>
  </si>
  <si>
    <t>177</t>
  </si>
  <si>
    <t>63141190</t>
  </si>
  <si>
    <t xml:space="preserve">deska tepelně izolační minerální do šikmých střech a stěn  tl 120mm</t>
  </si>
  <si>
    <t>-326308567</t>
  </si>
  <si>
    <t>dodávka, dopravak pol.713111111 mezisoučet A</t>
  </si>
  <si>
    <t>482,0*1,05+0,9</t>
  </si>
  <si>
    <t>178</t>
  </si>
  <si>
    <t>63141192</t>
  </si>
  <si>
    <t xml:space="preserve">deska tepelně izolační minerální do střech a stěn  tl 140mm</t>
  </si>
  <si>
    <t>-918375862</t>
  </si>
  <si>
    <t>dodávka, doprava k pol.713111111 mezisoučet D, ztratné 2%</t>
  </si>
  <si>
    <t>35,0*1,02+0,3</t>
  </si>
  <si>
    <t>179</t>
  </si>
  <si>
    <t>63141195</t>
  </si>
  <si>
    <t>deska tepelně izolační minerální do šikmých střech a stěn tl 180mm</t>
  </si>
  <si>
    <t>1418001721</t>
  </si>
  <si>
    <t>dodávka, dopravak pol.713151111</t>
  </si>
  <si>
    <t>111,0*1,05+0,45</t>
  </si>
  <si>
    <t>180</t>
  </si>
  <si>
    <t>71311112R</t>
  </si>
  <si>
    <t>Montáž izolace tepelné spodem stropů z desek PIR</t>
  </si>
  <si>
    <t>-1281862537</t>
  </si>
  <si>
    <t>skladba střešní konstrukce R1</t>
  </si>
  <si>
    <t>skladba střešní konstrukce R3</t>
  </si>
  <si>
    <t>skladba střešní konstrukce R5</t>
  </si>
  <si>
    <t>517,2*0,05+0,94</t>
  </si>
  <si>
    <t>Mezisoučet A - tl. 80 mm</t>
  </si>
  <si>
    <t>skladba střešní konstrukce R7</t>
  </si>
  <si>
    <t>3,0*3,0+1,0</t>
  </si>
  <si>
    <t>Mezisoučet B - tl. 60 mm</t>
  </si>
  <si>
    <t>181</t>
  </si>
  <si>
    <t>28376514</t>
  </si>
  <si>
    <t>deska izolační PIR s oboustrannou kompozitní fólií s hliníkovou vložkou 1200x2400x80mm</t>
  </si>
  <si>
    <t>-1960854189</t>
  </si>
  <si>
    <t>dodávka, doprava k pol.71311112R mezisoučet A, ztratné 5%</t>
  </si>
  <si>
    <t>544,0*1,05+0,8</t>
  </si>
  <si>
    <t>182</t>
  </si>
  <si>
    <t>28376512</t>
  </si>
  <si>
    <t>deska izolační PIR s oboustrannou kompozitní fólií s hliníkovou vložkou 1200x2400x60mm</t>
  </si>
  <si>
    <t>1150156254</t>
  </si>
  <si>
    <t>dodávka, doprava k pol.71311112R mezisoučet B, ztratné 5%</t>
  </si>
  <si>
    <t>10,0*1,05</t>
  </si>
  <si>
    <t>183</t>
  </si>
  <si>
    <t>71311100R</t>
  </si>
  <si>
    <t>Parozábrana , Sd 50 m, plošná hmotnost 140g/m2 - montáž na dřevěný rošt - montáž, dodávka, doprava včetně kotevních a pomocných prvků</t>
  </si>
  <si>
    <t>-1040661890</t>
  </si>
  <si>
    <t>skladba střešní konstrukce R1, R3, R5, R7</t>
  </si>
  <si>
    <t>dle pol.71311112R</t>
  </si>
  <si>
    <t>543,0</t>
  </si>
  <si>
    <t>184</t>
  </si>
  <si>
    <t>713141151</t>
  </si>
  <si>
    <t>Montáž izolace tepelné střech plochých kladené volně 1 vrstva rohoží, pásů, dílců, desek</t>
  </si>
  <si>
    <t>2087601857</t>
  </si>
  <si>
    <t>střecha R2 - celková tl. izolace 280 mm</t>
  </si>
  <si>
    <t>spodní izol. vrstva tl. 140 mm</t>
  </si>
  <si>
    <t>5,2*14,3+2,1*29,4+3,1*13,0</t>
  </si>
  <si>
    <t>176,4*0,05+0,78</t>
  </si>
  <si>
    <t>střecha R4 - celková tl. izolace 200 mm</t>
  </si>
  <si>
    <t>spodní izol.vrstva tl.1 00 mm</t>
  </si>
  <si>
    <t>3,8*5,4</t>
  </si>
  <si>
    <t>20,52*0,05+0,454</t>
  </si>
  <si>
    <t>atiky dle detailů - MW mezispádové hranoly</t>
  </si>
  <si>
    <t xml:space="preserve">detail d2 + d2´     tl.120 mm</t>
  </si>
  <si>
    <t>0,33*(48,0+11,0)</t>
  </si>
  <si>
    <t>19,5*0,1+0,58</t>
  </si>
  <si>
    <t xml:space="preserve">detail d9    tl.100 mm</t>
  </si>
  <si>
    <t>0,3*15,0+0,5</t>
  </si>
  <si>
    <t xml:space="preserve">detail d13b    tl.140 mm</t>
  </si>
  <si>
    <t>0,4*16,0+0,6</t>
  </si>
  <si>
    <t>185</t>
  </si>
  <si>
    <t>713141311</t>
  </si>
  <si>
    <t>Montáž izolace tepelné střech plochých kladené volně, spádová vrstva</t>
  </si>
  <si>
    <t>-1847165696</t>
  </si>
  <si>
    <t>horní izol. vrstva ve spádu - tl.140 mm</t>
  </si>
  <si>
    <t xml:space="preserve">horní  izol. vrstva ve spádu tl.100 mm</t>
  </si>
  <si>
    <t>186</t>
  </si>
  <si>
    <t>713141242</t>
  </si>
  <si>
    <t>Přikotvení tepelné izolace šrouby do trapézového plechu nebo do dřeva pro izolaci tl přes 140 do 200 mm</t>
  </si>
  <si>
    <t>1187781304</t>
  </si>
  <si>
    <t xml:space="preserve">dle  pol.713111151 mezisoučet B</t>
  </si>
  <si>
    <t>22,0</t>
  </si>
  <si>
    <t>187</t>
  </si>
  <si>
    <t>713141262</t>
  </si>
  <si>
    <t>Přikotvení tepelné izolace šrouby do trapézového plechu nebo do dřeva pro izolaci tl přes 240 mm</t>
  </si>
  <si>
    <t>1649335987</t>
  </si>
  <si>
    <t xml:space="preserve">dle  pol.713111151 mezisoučet A</t>
  </si>
  <si>
    <t>186,0</t>
  </si>
  <si>
    <t>188</t>
  </si>
  <si>
    <t>63151635</t>
  </si>
  <si>
    <t>deska tepelně izolační minerální plochých střech spodní vrstva kolmé vlákno 30kPa λ=0,040 tl 140mm</t>
  </si>
  <si>
    <t>746341621</t>
  </si>
  <si>
    <t>(např. Isover S)</t>
  </si>
  <si>
    <t>spodní izol.vrstva tl.140 mm - dodávka, doprava k pol.713111151 mezisoučet A</t>
  </si>
  <si>
    <t>ztratné 2%</t>
  </si>
  <si>
    <t>186,0*1,02+0,28</t>
  </si>
  <si>
    <t>dodávka, doprava k pol.713111151 mezisoučet E</t>
  </si>
  <si>
    <t>7,0*1,02+0,36</t>
  </si>
  <si>
    <t>189</t>
  </si>
  <si>
    <t>63151633</t>
  </si>
  <si>
    <t>deska tepelně izolační minerální plochých střech spodní vrstva kolmé vlákno 30kPa λ=0,040 tl 120mm</t>
  </si>
  <si>
    <t>-187121044</t>
  </si>
  <si>
    <t>dodávka, doprava k pol.713111151 mezisoučet C</t>
  </si>
  <si>
    <t>22,0*1,02+0,56</t>
  </si>
  <si>
    <t>190</t>
  </si>
  <si>
    <t>63151470</t>
  </si>
  <si>
    <t>deska tepelně izolační minerální plochých střech spodní vrstva 50kPa λ=0,038-0,039 tl 100mm</t>
  </si>
  <si>
    <t>292609595</t>
  </si>
  <si>
    <t>spodní izol.vrstva tl.100 mm - dodávka, doprava k pol.713111151 mezisoučet B</t>
  </si>
  <si>
    <t>22,0*1,02+0,06</t>
  </si>
  <si>
    <t>dodávka, doprava k pol.713111151 mezisoučet D</t>
  </si>
  <si>
    <t>5,0*1,02</t>
  </si>
  <si>
    <t>0,4</t>
  </si>
  <si>
    <t>191</t>
  </si>
  <si>
    <t>28376103</t>
  </si>
  <si>
    <t>klín izolační z čedičové minerální vaty 50kPa spádový</t>
  </si>
  <si>
    <t>357317305</t>
  </si>
  <si>
    <t>horní zol.vrstva spádová tl.80-140 mm - dodávka, doprava k pol.7131141311 mezis.A</t>
  </si>
  <si>
    <t>186,0*(0,08+0,14)/2*1,05+0,017</t>
  </si>
  <si>
    <t>horníizol.vrstva spádová tl.cca 50-100 mm - dodávka, doprava k pol.7131141311 mezis. B</t>
  </si>
  <si>
    <t>22,0*(0,05+0,1)/2*1,05+0,067</t>
  </si>
  <si>
    <t>192</t>
  </si>
  <si>
    <t>713131143</t>
  </si>
  <si>
    <t>Montáž izolace tepelné stěn a základů lepením celoplošně v kombinaci s mechanickým kotvením rohoží, pásů, dílců, desek</t>
  </si>
  <si>
    <t>1861462954</t>
  </si>
  <si>
    <t>vnitřní plochy atik + další drobné plochy obvodového zdiva</t>
  </si>
  <si>
    <t>0,35*48,0+0,2*39,0*2+0,3*11+1,05*11,5+0,3*21,5+0,2*15,0+0,5*3,6</t>
  </si>
  <si>
    <t>59,0*0,2+0,175</t>
  </si>
  <si>
    <t>další malé plochy střešních svislých konstrukcí</t>
  </si>
  <si>
    <t>20,0</t>
  </si>
  <si>
    <t>193</t>
  </si>
  <si>
    <t>6314100R</t>
  </si>
  <si>
    <t xml:space="preserve">deska tepelně izolační minerální  stěn </t>
  </si>
  <si>
    <t>1748383010</t>
  </si>
  <si>
    <t>dodávka, doprava k pol.713131143, ztratné 5%</t>
  </si>
  <si>
    <t>průměrná tl.120 mm</t>
  </si>
  <si>
    <t>91,0*0,12*1,05+0,034</t>
  </si>
  <si>
    <t>194</t>
  </si>
  <si>
    <t>713121211</t>
  </si>
  <si>
    <t>Montáž izolace tepelné podlah volně kladenými okrajovými pásky</t>
  </si>
  <si>
    <t>451665302</t>
  </si>
  <si>
    <t>113,0</t>
  </si>
  <si>
    <t>140,0</t>
  </si>
  <si>
    <t>195</t>
  </si>
  <si>
    <t>63152003</t>
  </si>
  <si>
    <t>pásek izolační minerální podlahový</t>
  </si>
  <si>
    <t>1524241965</t>
  </si>
  <si>
    <t>dodávka, doprava k pol.713121211, ztratné 10%</t>
  </si>
  <si>
    <t>253,0*1,1+0,7</t>
  </si>
  <si>
    <t>196</t>
  </si>
  <si>
    <t>998713102</t>
  </si>
  <si>
    <t>Přesun hmot tonážní pro izolace tepelné v objektech v do 12 m</t>
  </si>
  <si>
    <t>788325134</t>
  </si>
  <si>
    <t>751</t>
  </si>
  <si>
    <t>Vzduchotechnika</t>
  </si>
  <si>
    <t>197</t>
  </si>
  <si>
    <t>751398023</t>
  </si>
  <si>
    <t>Mtž větrací mřížky stěnové do 0,150 m2</t>
  </si>
  <si>
    <t>1880969524</t>
  </si>
  <si>
    <t>1.PP - ventilační mřížka VM</t>
  </si>
  <si>
    <t>198</t>
  </si>
  <si>
    <t>4298240R</t>
  </si>
  <si>
    <t>kovová ventilační mřížka 600/150 (2500) mm s protidešťovými žaluziemi s regulací + síťka proti hmyzu</t>
  </si>
  <si>
    <t>352634161</t>
  </si>
  <si>
    <t>dodávka, doprava k pol.751398023</t>
  </si>
  <si>
    <t>1,0</t>
  </si>
  <si>
    <t>199</t>
  </si>
  <si>
    <t>998751101</t>
  </si>
  <si>
    <t>Přesun hmot tonážní pro vzduchotechniku v objektech v do 12 m</t>
  </si>
  <si>
    <t>-278755739</t>
  </si>
  <si>
    <t>762</t>
  </si>
  <si>
    <t>Konstrukce tesařské</t>
  </si>
  <si>
    <t>200</t>
  </si>
  <si>
    <t>762521108</t>
  </si>
  <si>
    <t>Položení podlahy z hrubých fošen na sraz</t>
  </si>
  <si>
    <t>85298926</t>
  </si>
  <si>
    <t>srovnatelná položka pro položení lávky z hrubých hranolůna na sraz v prostoru krovu</t>
  </si>
  <si>
    <t xml:space="preserve">lávka  z hranolů 48 x 115 mm na spodní pás dřevěných vazníků</t>
  </si>
  <si>
    <t>prostor krovu střechy R1</t>
  </si>
  <si>
    <t>1,25*13,5</t>
  </si>
  <si>
    <t>prostor krovu R3</t>
  </si>
  <si>
    <t>1,05*20,0</t>
  </si>
  <si>
    <t>37,8*0,1+0,345</t>
  </si>
  <si>
    <t>201</t>
  </si>
  <si>
    <t>762595001</t>
  </si>
  <si>
    <t>Spojovací prostředky pro položení dřevěných podlah a zakrytí kanálů</t>
  </si>
  <si>
    <t>-1963626550</t>
  </si>
  <si>
    <t>pol.762521108</t>
  </si>
  <si>
    <t>202</t>
  </si>
  <si>
    <t>762341670</t>
  </si>
  <si>
    <t>Bednění a laťování montáž bednění štítových okapových říms, krajnic, závětrných prken a žaluzií ve spádu nebo rovnoběžně s okapem z desek dřevotřískových nebo dřevoštěpkových na sraz</t>
  </si>
  <si>
    <t>-2068982480</t>
  </si>
  <si>
    <t>římsa - bednění</t>
  </si>
  <si>
    <t>(0,15+0,15)*60,0</t>
  </si>
  <si>
    <t>ostatní navykázané</t>
  </si>
  <si>
    <t>203</t>
  </si>
  <si>
    <t>762429001</t>
  </si>
  <si>
    <t>Montáž obložení stropu podkladový rošt</t>
  </si>
  <si>
    <t>1141612635</t>
  </si>
  <si>
    <t>rošt 80/80 mm po 500 mm přikotven ke spodnímu</t>
  </si>
  <si>
    <t>pásu vazníků - střešní plášť R1</t>
  </si>
  <si>
    <t>20,0*25+2,4*14*4+0,6</t>
  </si>
  <si>
    <t>rošt kotven na vazníky přes kovové závěy</t>
  </si>
  <si>
    <t>rošt 80/80 mm po 625 mm přikotven ke spodnímu</t>
  </si>
  <si>
    <t>pásu vazníků - střešní plášť R3</t>
  </si>
  <si>
    <t>(13,5+20,0)/2*14</t>
  </si>
  <si>
    <t>(9,5+4,0)/2*5</t>
  </si>
  <si>
    <t>268,0*0,1+0,95</t>
  </si>
  <si>
    <t>střešní plášť R5</t>
  </si>
  <si>
    <t>rošt 60/60 mm po 625 mm přikotven na horní povrch ocelové konstrukce</t>
  </si>
  <si>
    <t>(1,1+1,7+2,4+3,0+3,5+4,8+5,4+6,0)*2</t>
  </si>
  <si>
    <t>0,8+2,0+3,2+4,4+5,6+6,8+8,0+9,2+10,4</t>
  </si>
  <si>
    <t>9,0*2+15,0*2</t>
  </si>
  <si>
    <t>rošt 60/60 mm po 625 mm přikotven na spodní povrch ocelové konstrukce</t>
  </si>
  <si>
    <t>9,0*2+15,0</t>
  </si>
  <si>
    <t>293,4*0,05+0,93</t>
  </si>
  <si>
    <t>R7</t>
  </si>
  <si>
    <t>rošt 100/140-240 mm po 625 mm přikotven na spodní povrch krokví</t>
  </si>
  <si>
    <t>3,0*6+2,0</t>
  </si>
  <si>
    <t>204</t>
  </si>
  <si>
    <t>60512126</t>
  </si>
  <si>
    <t>hranol stavební řezivo průřezu do 120cm2 dl 6-8m</t>
  </si>
  <si>
    <t>-1818035214</t>
  </si>
  <si>
    <t>dodávka, doprava k pol.762429001 mezisoučet A+B - ztratné 10%</t>
  </si>
  <si>
    <t xml:space="preserve">hranoly 80/80 mm </t>
  </si>
  <si>
    <t>(635,0+296,0)*0,08*0,08*1,1</t>
  </si>
  <si>
    <t>dodávka, doprava k pol.762429001 mezisoučet c - ztratné 10%</t>
  </si>
  <si>
    <t xml:space="preserve">hranoly 60/60 mm </t>
  </si>
  <si>
    <t>309,0*0,06*0,06*1,1</t>
  </si>
  <si>
    <t>205</t>
  </si>
  <si>
    <t>60512131</t>
  </si>
  <si>
    <t>hranol stavební řezivo průřezu do 224cm2</t>
  </si>
  <si>
    <t>-1045212804</t>
  </si>
  <si>
    <t>dodávka, doprava k pol.762429001 mezisoučet D - ztratné 10%</t>
  </si>
  <si>
    <t xml:space="preserve">hranoly 100/140-240 mm </t>
  </si>
  <si>
    <t>20*0,1*(0,14+0,24)/2*1,1</t>
  </si>
  <si>
    <t>206</t>
  </si>
  <si>
    <t>4441110R</t>
  </si>
  <si>
    <t>kovové závěsy s nosností 20 kg/1závěs</t>
  </si>
  <si>
    <t>1678504652</t>
  </si>
  <si>
    <t>dodávka, doprava k pol.762341670 mezisoučet A</t>
  </si>
  <si>
    <t>635</t>
  </si>
  <si>
    <t>207</t>
  </si>
  <si>
    <t>762431235</t>
  </si>
  <si>
    <t>Montáž obložení stěn deskami cementotřískovými na pero a drážku</t>
  </si>
  <si>
    <t>-366523623</t>
  </si>
  <si>
    <t>detail d11</t>
  </si>
  <si>
    <t>0,25*60,0</t>
  </si>
  <si>
    <t>detail d7+d8</t>
  </si>
  <si>
    <t>0,4*9,0+0,515*15,0</t>
  </si>
  <si>
    <t>26,0*0,2+0,475</t>
  </si>
  <si>
    <t>208</t>
  </si>
  <si>
    <t>59590741</t>
  </si>
  <si>
    <t>deska cementotřísková bez povrchové úpravy tl 20mm</t>
  </si>
  <si>
    <t>951336145</t>
  </si>
  <si>
    <t xml:space="preserve">dodávka, doprava  k pol.762431235</t>
  </si>
  <si>
    <t>32,0*1,05+0,4</t>
  </si>
  <si>
    <t>209</t>
  </si>
  <si>
    <t>762439001</t>
  </si>
  <si>
    <t>Montáž obložení stěn podkladový rošt</t>
  </si>
  <si>
    <t>1585751729</t>
  </si>
  <si>
    <t>latě a kontralatě 50/50 mm</t>
  </si>
  <si>
    <t>64,0</t>
  </si>
  <si>
    <t>210</t>
  </si>
  <si>
    <t>60514114</t>
  </si>
  <si>
    <t>řezivo jehličnaté latě střešní impregnované dl 4 m</t>
  </si>
  <si>
    <t>-1178963880</t>
  </si>
  <si>
    <t>dodávka, doprava k pol.762439001</t>
  </si>
  <si>
    <t>latě 50/50 mm - ztratné 10%</t>
  </si>
  <si>
    <t>64,0*0,05*0,05*1,1</t>
  </si>
  <si>
    <t>211</t>
  </si>
  <si>
    <t>762495000</t>
  </si>
  <si>
    <t>Spojovací prostředky pro montáž olištování, obložení stropů, střešních podhledů a stěn</t>
  </si>
  <si>
    <t>1134000003</t>
  </si>
  <si>
    <t>pol.762341670</t>
  </si>
  <si>
    <t>28,0</t>
  </si>
  <si>
    <t>pol.76242901 - rošty</t>
  </si>
  <si>
    <t>střechaR1</t>
  </si>
  <si>
    <t>321</t>
  </si>
  <si>
    <t>střecha R3</t>
  </si>
  <si>
    <t>407,0</t>
  </si>
  <si>
    <t>střecha R5</t>
  </si>
  <si>
    <t>81,0*3</t>
  </si>
  <si>
    <t>pol.762431235</t>
  </si>
  <si>
    <t>29,0</t>
  </si>
  <si>
    <t>212</t>
  </si>
  <si>
    <t>762083121</t>
  </si>
  <si>
    <t>Impregnace řeziva proti dřevokaznému hmyzu, houbám a plísním máčením třída ohrožení 1 a 2 dřevo v interiéru)</t>
  </si>
  <si>
    <t>129774079</t>
  </si>
  <si>
    <t>pol.60512126+60512131 (odd.762)</t>
  </si>
  <si>
    <t>7,778+0,418</t>
  </si>
  <si>
    <t>pol.59590741 (odd.762)</t>
  </si>
  <si>
    <t>34,0*0,02</t>
  </si>
  <si>
    <t>pol.60514114 (odd.762)</t>
  </si>
  <si>
    <t>0,176</t>
  </si>
  <si>
    <t>28,0*0,022</t>
  </si>
  <si>
    <t>213</t>
  </si>
  <si>
    <t>998762102</t>
  </si>
  <si>
    <t>Přesun hmot tonážní pro kce tesařské v objektech v do 12 m</t>
  </si>
  <si>
    <t>805226435</t>
  </si>
  <si>
    <t>764</t>
  </si>
  <si>
    <t>Konstrukce klempířské</t>
  </si>
  <si>
    <t>214</t>
  </si>
  <si>
    <t>76422241R</t>
  </si>
  <si>
    <t>Oplechování rovné okapové hrany z Al plechu rš 100 mm - okapnice na ochozu</t>
  </si>
  <si>
    <t>157540880</t>
  </si>
  <si>
    <t>fasáda</t>
  </si>
  <si>
    <t>Požadavky na vlastnosti, materiál a montáž klempířských prvků</t>
  </si>
  <si>
    <t>jsou uvedeny na výkrese č.08 a v TZ. Klempířské prvky</t>
  </si>
  <si>
    <t>jsou uvažovány včetně všeho pomocného a kotevního</t>
  </si>
  <si>
    <t>příslušenství (příponek,připojovacích plechů,lepících</t>
  </si>
  <si>
    <t>a těsnících tmelů)</t>
  </si>
  <si>
    <t>215</t>
  </si>
  <si>
    <t>76422242R</t>
  </si>
  <si>
    <t>Oplechování rovné okapové hrany z Al plechu rš 125 mm - okapní plech pro vyvedení difůzní fólie</t>
  </si>
  <si>
    <t>1313923949</t>
  </si>
  <si>
    <t>střecha valbová nad sálem</t>
  </si>
  <si>
    <t>75,0</t>
  </si>
  <si>
    <t>střecha valbová nad 2.NP</t>
  </si>
  <si>
    <t>58,5</t>
  </si>
  <si>
    <t>216</t>
  </si>
  <si>
    <t>76422243R</t>
  </si>
  <si>
    <t>Oplechování rovné okapové hrany z Al plechu rš 400 mm - okapní plech včetně zatahovacího plechu</t>
  </si>
  <si>
    <t>352121112</t>
  </si>
  <si>
    <t>pultová střecha</t>
  </si>
  <si>
    <t>12,7</t>
  </si>
  <si>
    <t>217</t>
  </si>
  <si>
    <t>764222404</t>
  </si>
  <si>
    <t>Oplechování štítu závětrnou lištou z Al plechu rš 330 mm</t>
  </si>
  <si>
    <t>-309871792</t>
  </si>
  <si>
    <t>2,7</t>
  </si>
  <si>
    <t>3,1</t>
  </si>
  <si>
    <t>218</t>
  </si>
  <si>
    <t>764226400</t>
  </si>
  <si>
    <t>Oplechování parapetů rovných mechanicky kotvené z Al plechu rš 100 mm</t>
  </si>
  <si>
    <t>-1849749760</t>
  </si>
  <si>
    <t xml:space="preserve">fasáda </t>
  </si>
  <si>
    <t>22,7*1,1+0,03</t>
  </si>
  <si>
    <t>219</t>
  </si>
  <si>
    <t>764226404</t>
  </si>
  <si>
    <t xml:space="preserve">Oplechování parapetů rovných mechanicky kotvené z Al plechu  rš 330 mm</t>
  </si>
  <si>
    <t>-1700691415</t>
  </si>
  <si>
    <t>16,8*1,1+0,52</t>
  </si>
  <si>
    <t>220</t>
  </si>
  <si>
    <t>76432140R</t>
  </si>
  <si>
    <t>Lemování krytiny u stěny z Al plechu rš 250 mm</t>
  </si>
  <si>
    <t>-368793866</t>
  </si>
  <si>
    <t>11,2</t>
  </si>
  <si>
    <t>221</t>
  </si>
  <si>
    <t>76402142R</t>
  </si>
  <si>
    <t>Ukončovací lišta krytiny na stěně z Al plechu včetně tmelení rš 100 mm</t>
  </si>
  <si>
    <t>-5962297</t>
  </si>
  <si>
    <t>18,2</t>
  </si>
  <si>
    <t>222</t>
  </si>
  <si>
    <t>76402141R</t>
  </si>
  <si>
    <t xml:space="preserve">Přechodová lišta  z Al plechu včetně tmelení rš 100 mm</t>
  </si>
  <si>
    <t>1618204818</t>
  </si>
  <si>
    <t>15,8</t>
  </si>
  <si>
    <t>223</t>
  </si>
  <si>
    <t>76402111R</t>
  </si>
  <si>
    <t>Lišta z poplastovaného plechu 100 - montáž, dodávka, doprava</t>
  </si>
  <si>
    <t>817788602</t>
  </si>
  <si>
    <t>detail d3a + d10 + d2a + d13a + d13b</t>
  </si>
  <si>
    <t>11,5+3,6+11,0+21,5+15,8</t>
  </si>
  <si>
    <t>1,6</t>
  </si>
  <si>
    <t>224</t>
  </si>
  <si>
    <t>76432442R</t>
  </si>
  <si>
    <t>Oplechování průchodů stěnami z Al plechu s povrchovou úpravou</t>
  </si>
  <si>
    <t>-948702989</t>
  </si>
  <si>
    <t xml:space="preserve">fasáda  - výkres č.6</t>
  </si>
  <si>
    <t>předpoklad : RŠ 200 mm, délka 10 bm</t>
  </si>
  <si>
    <t>0,2*10,0</t>
  </si>
  <si>
    <t>225</t>
  </si>
  <si>
    <t>764521403</t>
  </si>
  <si>
    <t>Žlab podokapní půlkruhový z Al plechu rš 250 mm</t>
  </si>
  <si>
    <t>483898789</t>
  </si>
  <si>
    <t>226</t>
  </si>
  <si>
    <t>764521404</t>
  </si>
  <si>
    <t>Žlab podokapní půlkruhový z Al plechu rš 330 mm</t>
  </si>
  <si>
    <t>-1178009623</t>
  </si>
  <si>
    <t>16,2</t>
  </si>
  <si>
    <t>57,0</t>
  </si>
  <si>
    <t>227</t>
  </si>
  <si>
    <t>764521405</t>
  </si>
  <si>
    <t>Žlab podokapní půlkruhový z Al plechu rš 400 mm</t>
  </si>
  <si>
    <t>-1598303039</t>
  </si>
  <si>
    <t>228</t>
  </si>
  <si>
    <t>764521423</t>
  </si>
  <si>
    <t>Roh nebo kout půlkruhového podokapního žlabu z Al plechu rš 250 mm</t>
  </si>
  <si>
    <t>567947548</t>
  </si>
  <si>
    <t>229</t>
  </si>
  <si>
    <t>764521424</t>
  </si>
  <si>
    <t>Roh nebo kout půlkruhového podokapního žlabu z Al plechu rš 330 mm</t>
  </si>
  <si>
    <t>789990282</t>
  </si>
  <si>
    <t>230</t>
  </si>
  <si>
    <t>764521443</t>
  </si>
  <si>
    <t>Kotlík oválný (trychtýřový) pro podokapní žlaby z Al plechu 250/80 mm</t>
  </si>
  <si>
    <t>1403834877</t>
  </si>
  <si>
    <t>231</t>
  </si>
  <si>
    <t>764521444</t>
  </si>
  <si>
    <t>Kotlík oválný (trychtýřový) pro podokapní žlaby z Al plechu 330/100 mm</t>
  </si>
  <si>
    <t>1768597758</t>
  </si>
  <si>
    <t>232</t>
  </si>
  <si>
    <t>764521445</t>
  </si>
  <si>
    <t>Kotlík oválný (trychtýřový) pro podokapní žlaby z Al plechu 400/120 mm</t>
  </si>
  <si>
    <t>-205424841</t>
  </si>
  <si>
    <t>233</t>
  </si>
  <si>
    <t>764528421</t>
  </si>
  <si>
    <t>Svody kruhové včetně objímek, kolen, odskoků z Al plechu průměru 70 mm</t>
  </si>
  <si>
    <t>-1621034687</t>
  </si>
  <si>
    <t>2,0</t>
  </si>
  <si>
    <t>12,0</t>
  </si>
  <si>
    <t>ploché střecha ochozů</t>
  </si>
  <si>
    <t>8,7</t>
  </si>
  <si>
    <t>ploché střechy na přístavbě</t>
  </si>
  <si>
    <t>14,7</t>
  </si>
  <si>
    <t>234</t>
  </si>
  <si>
    <t>764528422</t>
  </si>
  <si>
    <t>Svody kruhové včetně objímek, kolen, odskoků z Al plechu průměru 100 mm</t>
  </si>
  <si>
    <t>-939699519</t>
  </si>
  <si>
    <t>ploché střechy ochozů</t>
  </si>
  <si>
    <t>235</t>
  </si>
  <si>
    <t>764528423</t>
  </si>
  <si>
    <t>Svody kruhové včetně objímek, kolen, odskoků z Al plechu průměru 125 mm</t>
  </si>
  <si>
    <t>-1826162211</t>
  </si>
  <si>
    <t>3,6</t>
  </si>
  <si>
    <t>Požadavky na vlastnosti a materiál klempířských prvků</t>
  </si>
  <si>
    <t>236</t>
  </si>
  <si>
    <t>76455010R</t>
  </si>
  <si>
    <t>Zakrytí větracích štěrbin děrovaným plechem - montáž, dodávka, doprava</t>
  </si>
  <si>
    <t>-1426180789</t>
  </si>
  <si>
    <t>větrací hřeben nad sálem rš 150 mm</t>
  </si>
  <si>
    <t>0,15*19,0*2</t>
  </si>
  <si>
    <t>větrací hřeben nad 2.NP rš 150 mm</t>
  </si>
  <si>
    <t>0,15*9,0*2</t>
  </si>
  <si>
    <t>detail d5 - rš 150 mm</t>
  </si>
  <si>
    <t>0,15*3,2</t>
  </si>
  <si>
    <t xml:space="preserve">detail d3 + d11 + d3a  - rš 125 mm</t>
  </si>
  <si>
    <t>0,125*(39,0+60,0+11,5)</t>
  </si>
  <si>
    <t>detail 2a´ - rš 100 mm</t>
  </si>
  <si>
    <t>0,1*11,0</t>
  </si>
  <si>
    <t>14,207</t>
  </si>
  <si>
    <t>237</t>
  </si>
  <si>
    <t>998764102</t>
  </si>
  <si>
    <t>Přesun hmot tonážní pro konstrukce klempířské v objektech v do 12 m</t>
  </si>
  <si>
    <t>2109297692</t>
  </si>
  <si>
    <t>765</t>
  </si>
  <si>
    <t>Krytina skládaná</t>
  </si>
  <si>
    <t>238</t>
  </si>
  <si>
    <t>765191021</t>
  </si>
  <si>
    <t xml:space="preserve">Montáž pojistné hydroizolační fólie kladené ve sklonu  20° až 30° s lepenými spoji na krokve</t>
  </si>
  <si>
    <t>79544068</t>
  </si>
  <si>
    <t>fólie nekontaktní</t>
  </si>
  <si>
    <t xml:space="preserve">střecha R1  + R3</t>
  </si>
  <si>
    <t>325,0+242,0+41,0</t>
  </si>
  <si>
    <t>850,0*0,05</t>
  </si>
  <si>
    <t>fóle kontaktní</t>
  </si>
  <si>
    <t xml:space="preserve">střecha R5 </t>
  </si>
  <si>
    <t>85,0</t>
  </si>
  <si>
    <t>95,0*0,05+0,25</t>
  </si>
  <si>
    <t>239</t>
  </si>
  <si>
    <t>2832920R</t>
  </si>
  <si>
    <t>fólie difuzně propustné, nekontaktní, s výztužnou mřížkou pod plechovou krytinu</t>
  </si>
  <si>
    <t>234228768</t>
  </si>
  <si>
    <t>min.160g/m2</t>
  </si>
  <si>
    <t>pod krytinu střechy R1 a R3</t>
  </si>
  <si>
    <t>dodávka, doprava k pol.765191021mezisoučet A, ztratné 10%</t>
  </si>
  <si>
    <t>650,5*1,1+0,45</t>
  </si>
  <si>
    <t>240</t>
  </si>
  <si>
    <t>63150818</t>
  </si>
  <si>
    <t xml:space="preserve">fólie kontaktní difuzně propustná </t>
  </si>
  <si>
    <t>-1002323723</t>
  </si>
  <si>
    <t>pod krytinu střechy R5 a R7</t>
  </si>
  <si>
    <t>dodávka, doprava k pol.765191021mezisoučet B, ztratné 10%</t>
  </si>
  <si>
    <t>100,0*1,1</t>
  </si>
  <si>
    <t>241</t>
  </si>
  <si>
    <t>-293922871</t>
  </si>
  <si>
    <t>dodávka, doprava k pol.765191021</t>
  </si>
  <si>
    <t>880,0</t>
  </si>
  <si>
    <t>242</t>
  </si>
  <si>
    <t>998765102</t>
  </si>
  <si>
    <t>Přesun hmot tonážní pro krytiny skládané v objektech v do 12 m</t>
  </si>
  <si>
    <t>-515314141</t>
  </si>
  <si>
    <t>766</t>
  </si>
  <si>
    <t>Konstrukce truhlářské</t>
  </si>
  <si>
    <t>243</t>
  </si>
  <si>
    <t>766694111</t>
  </si>
  <si>
    <t>Montáž parapetních desek dřevěných nebo plastových šířky do 30 cm délky do 1,0 m</t>
  </si>
  <si>
    <t>663958848</t>
  </si>
  <si>
    <t>okno O4 - 3ks</t>
  </si>
  <si>
    <t>okno O5 - 5 ks</t>
  </si>
  <si>
    <t>244</t>
  </si>
  <si>
    <t>766694121</t>
  </si>
  <si>
    <t>Montáž parapetních desek dřevěných nebo plastových šířky přes 30 cm délky do 1,0 m</t>
  </si>
  <si>
    <t>-1515325819</t>
  </si>
  <si>
    <t>okno O5 - 4 ks</t>
  </si>
  <si>
    <t>okno O2 - 5 ks</t>
  </si>
  <si>
    <t>okno O6 - 1 ks</t>
  </si>
  <si>
    <t>okno O7 - 15ks</t>
  </si>
  <si>
    <t>245</t>
  </si>
  <si>
    <t>766694123</t>
  </si>
  <si>
    <t>Montáž parapetních dřevěných nebo plastových šířky přes 30 cm délky do 2,6 m</t>
  </si>
  <si>
    <t>917483678</t>
  </si>
  <si>
    <t>okno O1 - 4 ks</t>
  </si>
  <si>
    <t>okno O3 - 1 ks</t>
  </si>
  <si>
    <t>246</t>
  </si>
  <si>
    <t>61144400</t>
  </si>
  <si>
    <t>parapet plastový vnitřní komůrkový 180x20x1000mm</t>
  </si>
  <si>
    <t>-915413426</t>
  </si>
  <si>
    <t xml:space="preserve">přesah parapetu 20 mm - dodávka, doprava </t>
  </si>
  <si>
    <t>okno O4 - 3 ks</t>
  </si>
  <si>
    <t>0,65*3</t>
  </si>
  <si>
    <t>247</t>
  </si>
  <si>
    <t>61144401</t>
  </si>
  <si>
    <t>parapet plastový vnitřní komůrkový 250x20x1000mm</t>
  </si>
  <si>
    <t>-1362072073</t>
  </si>
  <si>
    <t>0,9*5</t>
  </si>
  <si>
    <t>248</t>
  </si>
  <si>
    <t>61144403</t>
  </si>
  <si>
    <t>parapet plastový vnitřní komůrkový 350x20x1000mm</t>
  </si>
  <si>
    <t>-1493917057</t>
  </si>
  <si>
    <t>okno O7 - 8ks</t>
  </si>
  <si>
    <t>0,9*8</t>
  </si>
  <si>
    <t>249</t>
  </si>
  <si>
    <t>61144404</t>
  </si>
  <si>
    <t>parapet plastový vnitřní komůrkový 400x20x1000mm</t>
  </si>
  <si>
    <t>-1693893282</t>
  </si>
  <si>
    <t>1,0*5</t>
  </si>
  <si>
    <t>okno O7 - 3ks</t>
  </si>
  <si>
    <t>0,9*3</t>
  </si>
  <si>
    <t>250</t>
  </si>
  <si>
    <t>61144405</t>
  </si>
  <si>
    <t>parapet plastový vnitřní komůrkový 500x20x1000mm</t>
  </si>
  <si>
    <t>-694585174</t>
  </si>
  <si>
    <t>1,8*4</t>
  </si>
  <si>
    <t>1,8*1</t>
  </si>
  <si>
    <t>okno O5 - 2ks</t>
  </si>
  <si>
    <t>0,9*2</t>
  </si>
  <si>
    <t>0,6*1</t>
  </si>
  <si>
    <t>okno O7 - 4 ks</t>
  </si>
  <si>
    <t>0,9*4</t>
  </si>
  <si>
    <t>251</t>
  </si>
  <si>
    <t>61144406</t>
  </si>
  <si>
    <t>parapet plastový vnitřní komůrkový 600x20x1000mm</t>
  </si>
  <si>
    <t>1864574791</t>
  </si>
  <si>
    <t>okno O5 - 2 ks</t>
  </si>
  <si>
    <t>252</t>
  </si>
  <si>
    <t>61144019</t>
  </si>
  <si>
    <t>koncovka k parapetu plastovému vnitřnímu 1 pár</t>
  </si>
  <si>
    <t>sada</t>
  </si>
  <si>
    <t>33663939</t>
  </si>
  <si>
    <t>253</t>
  </si>
  <si>
    <t>998766102</t>
  </si>
  <si>
    <t>Přesun hmot tonážní pro konstrukce truhlářské v objektech v do 12 m</t>
  </si>
  <si>
    <t>-1579936385</t>
  </si>
  <si>
    <t>767</t>
  </si>
  <si>
    <t>Konstrukce zámečnické</t>
  </si>
  <si>
    <t>254</t>
  </si>
  <si>
    <t>76777700R</t>
  </si>
  <si>
    <t xml:space="preserve">Obklad fasády (skladba W4) z nerezového hliníkového plechu 0,7x138 mm, pokládka horizontální, povrch hladký, ochranný lak - montáž  (skryté upevnění pomocí šroubového spojení)</t>
  </si>
  <si>
    <t>1971854093</t>
  </si>
  <si>
    <t>dle projektové dokumentace větně všech detailů a pomocných prvků,</t>
  </si>
  <si>
    <t xml:space="preserve">včetně prováděcího plánu  (např. Prefa Siding)</t>
  </si>
  <si>
    <t>48,0</t>
  </si>
  <si>
    <t>255</t>
  </si>
  <si>
    <t>76777800R</t>
  </si>
  <si>
    <t xml:space="preserve">obklad fasády (skladba W4) z nerezového hliníkového plechu 0,7x138 mm, pokládka horizontální, povrch hladký, ochranný lak - dodávka, doprava včetně upevňovacího materiálu </t>
  </si>
  <si>
    <t>-171809434</t>
  </si>
  <si>
    <t>256</t>
  </si>
  <si>
    <t>76777900R</t>
  </si>
  <si>
    <t xml:space="preserve">Systémový kovový rošt pro obklad fasády (skladba W4)  - montáž, dodávka, doprava</t>
  </si>
  <si>
    <t>1494674408</t>
  </si>
  <si>
    <t>257</t>
  </si>
  <si>
    <t>767531111</t>
  </si>
  <si>
    <t>Montáž vstupních kovových nebo plastových rohoží čistících zón</t>
  </si>
  <si>
    <t>2096250760</t>
  </si>
  <si>
    <t>ČZ2 - vnitřní čistící zóna - dle TZ - 3 ks</t>
  </si>
  <si>
    <t>1,25*1,25</t>
  </si>
  <si>
    <t>1,25*2,0</t>
  </si>
  <si>
    <t>0,437</t>
  </si>
  <si>
    <t>258</t>
  </si>
  <si>
    <t>69752122</t>
  </si>
  <si>
    <t>textilní čistící zóna - rohož s pruhy hrub.vlákna,vlákno Polyamide, výška 9 mm (pro vysokou zátěž)</t>
  </si>
  <si>
    <t>214105135</t>
  </si>
  <si>
    <t>ČZ2 - vnitřní čistící zóna - dodávka, doprava k pol.767531111</t>
  </si>
  <si>
    <t>4,5</t>
  </si>
  <si>
    <t>259</t>
  </si>
  <si>
    <t>767531121</t>
  </si>
  <si>
    <t>Osazení zapuštěného rámu z L profilů k čistícím rohožím</t>
  </si>
  <si>
    <t>-2143686076</t>
  </si>
  <si>
    <t>ČZ2 - vnitřní čistící zóna - 3ks</t>
  </si>
  <si>
    <t>(1,25+1,25)*2</t>
  </si>
  <si>
    <t>(1,25+2,0)*2</t>
  </si>
  <si>
    <t>260</t>
  </si>
  <si>
    <t>6975216R</t>
  </si>
  <si>
    <t>rám pro zapuštění do dlažby - nerez</t>
  </si>
  <si>
    <t>1007068217</t>
  </si>
  <si>
    <t>dodávka, doprava k pol.767531121</t>
  </si>
  <si>
    <t>261</t>
  </si>
  <si>
    <t>767832102</t>
  </si>
  <si>
    <t>Montáž venkovních požárních žebříků do zdiva bez suchovodu</t>
  </si>
  <si>
    <t>512</t>
  </si>
  <si>
    <t>1585094351</t>
  </si>
  <si>
    <t>typový stěnový žebřík</t>
  </si>
  <si>
    <t>5,5</t>
  </si>
  <si>
    <t>262</t>
  </si>
  <si>
    <t>767834112</t>
  </si>
  <si>
    <t>Příplatek k ceně za montáž ochranného koše svařovaný</t>
  </si>
  <si>
    <t>-1495562093</t>
  </si>
  <si>
    <t>263</t>
  </si>
  <si>
    <t>7670010R</t>
  </si>
  <si>
    <t>typový stěnový žebřík dl.4,4m,ochranný koš a madla s přesahem 1,1m nad vstřechu + výstupní plošina, uzamykatelná spodní část, materiál pozink - dodávka, doprava</t>
  </si>
  <si>
    <t>1531393068</t>
  </si>
  <si>
    <t>včetně spojek, kotev a dalšího příslušenství</t>
  </si>
  <si>
    <t>264</t>
  </si>
  <si>
    <t>998767102</t>
  </si>
  <si>
    <t>Přesun hmot tonážní pro zámečnické konstrukce v objektech v do 12 m</t>
  </si>
  <si>
    <t>-879923069</t>
  </si>
  <si>
    <t>771</t>
  </si>
  <si>
    <t>Podlahy z dlaždic</t>
  </si>
  <si>
    <t>265</t>
  </si>
  <si>
    <t>771474113</t>
  </si>
  <si>
    <t>Montáž soklíků z dlaždic keramických rovných flexibilní lepidlo v do 120 mm - srovnatelně do flexibilního tmelu</t>
  </si>
  <si>
    <t>912501253</t>
  </si>
  <si>
    <t>místnost č. 1.16, 1.21, 1.23</t>
  </si>
  <si>
    <t>27,0+13,0+11,2</t>
  </si>
  <si>
    <t>51,2*0,1+0,68</t>
  </si>
  <si>
    <t>266</t>
  </si>
  <si>
    <t>59761410R</t>
  </si>
  <si>
    <t xml:space="preserve">dlaždice keramické protiskluzné barevné - sokl v.10 cm </t>
  </si>
  <si>
    <t>1987014854</t>
  </si>
  <si>
    <t>dodávka, doprava k pol.771474113</t>
  </si>
  <si>
    <t>barva dle PD</t>
  </si>
  <si>
    <t>ztratné 10%</t>
  </si>
  <si>
    <t>57,0*1,1+0,3</t>
  </si>
  <si>
    <t>Protiskluznost dle ČSN 74 4505.</t>
  </si>
  <si>
    <t>267</t>
  </si>
  <si>
    <t>771574262</t>
  </si>
  <si>
    <t>Montáž podlah keramických velkoformát pro mechanické zatížení protiskluzných lepených flexibilním lepidlem do 6 ks/ m2</t>
  </si>
  <si>
    <t>-1056136435</t>
  </si>
  <si>
    <t xml:space="preserve">1.NP - m.č. 1.16, 1.21, 1.23,  1.31</t>
  </si>
  <si>
    <t>18,2+7,1+9,1+4,3</t>
  </si>
  <si>
    <t>38,7*0,05+0,365</t>
  </si>
  <si>
    <t>268</t>
  </si>
  <si>
    <t>77157700R</t>
  </si>
  <si>
    <t>Montáž soklu nové rampy v sálu</t>
  </si>
  <si>
    <t>1318111135</t>
  </si>
  <si>
    <t>0,4*0,5*3,0+0,4*1,5</t>
  </si>
  <si>
    <t>269</t>
  </si>
  <si>
    <t>5976142R</t>
  </si>
  <si>
    <t>dlažba velkoformátová keramická slinutá protiskluzná R 10 do interiéru pro vysoké mechanické namáhání (vysoce otěruvzdorná) přes 4 do 6ks/m2</t>
  </si>
  <si>
    <t>-6662494</t>
  </si>
  <si>
    <t>barva a typ dle projektové dokumentace</t>
  </si>
  <si>
    <t>rozměry dlažby přizpůsobyt dlážděné ploše</t>
  </si>
  <si>
    <t xml:space="preserve">dodávka, doprava k pol.771574262  ztratné 15%</t>
  </si>
  <si>
    <t>41,0*1,15+0,85</t>
  </si>
  <si>
    <t>dodávka, doprava k pol.77157700R, ztratné 15%</t>
  </si>
  <si>
    <t>1,2*1,15+0,12</t>
  </si>
  <si>
    <t>270</t>
  </si>
  <si>
    <t>771574266</t>
  </si>
  <si>
    <t>Montáž podlah keramických pro mechanické zatížení protiskluzných lepených flexibilním lepidlem do 25 ks/m2</t>
  </si>
  <si>
    <t>-366736894</t>
  </si>
  <si>
    <t>dle PD - WC, úklid</t>
  </si>
  <si>
    <t>1.NP - m.č. 1.12, 1.17, 1.19, 1.20, 1.24, 1.33</t>
  </si>
  <si>
    <t>5,3+3,4+11,3+2,2+14,6+2,1</t>
  </si>
  <si>
    <t>38,9*0,05+0,155</t>
  </si>
  <si>
    <t>271</t>
  </si>
  <si>
    <t>5976140R</t>
  </si>
  <si>
    <t>dlažba keramická protiskluzná otěruvzdorná (PEI 4) do interiéru pro vysoké mechanické namáhání přes 22 do 25ks/m2</t>
  </si>
  <si>
    <t>-828496085</t>
  </si>
  <si>
    <t>dodávka, doprava k pol.771574266, ztratné 15%</t>
  </si>
  <si>
    <t>272</t>
  </si>
  <si>
    <t>771579191</t>
  </si>
  <si>
    <t>Příplatek k montáž podlah keramických za plochu do 5 m2</t>
  </si>
  <si>
    <t>-389003437</t>
  </si>
  <si>
    <t>5,0+3,4+2,15+1,33</t>
  </si>
  <si>
    <t>273</t>
  </si>
  <si>
    <t>77157910R</t>
  </si>
  <si>
    <t xml:space="preserve">Příplatek k montáž podlah keramických za vodovzdorné flexibilní spárování </t>
  </si>
  <si>
    <t>202149901</t>
  </si>
  <si>
    <t>dle pol.771574266</t>
  </si>
  <si>
    <t>274</t>
  </si>
  <si>
    <t>771591111</t>
  </si>
  <si>
    <t>Podlahy penetrace podkladu</t>
  </si>
  <si>
    <t>1175792534</t>
  </si>
  <si>
    <t>pol.771574262+771574266</t>
  </si>
  <si>
    <t>41,0+41,0</t>
  </si>
  <si>
    <t>82,0*0,2+0,6</t>
  </si>
  <si>
    <t>275</t>
  </si>
  <si>
    <t>771591115</t>
  </si>
  <si>
    <t>Podlahy spárování silikonem</t>
  </si>
  <si>
    <t>-1275755891</t>
  </si>
  <si>
    <t>přechod dlažba x keramický obklad stěny</t>
  </si>
  <si>
    <t>9,5+6,6+13,3+5,5+19,7+7,6+5,5+3,9+8,3+8,3+8,9+12,1</t>
  </si>
  <si>
    <t>přechod dlažba x keramický sokl</t>
  </si>
  <si>
    <t>pol.771474113+771474133</t>
  </si>
  <si>
    <t>114,0+11,0+4,5</t>
  </si>
  <si>
    <t xml:space="preserve">schod.stupně </t>
  </si>
  <si>
    <t>1,15*21</t>
  </si>
  <si>
    <t>dilatační spáry v ploše a v dveřních otvorech</t>
  </si>
  <si>
    <t>20,0+20,0</t>
  </si>
  <si>
    <t>298,0*0,05+0,25</t>
  </si>
  <si>
    <t>318,0*0,8</t>
  </si>
  <si>
    <t>276</t>
  </si>
  <si>
    <t>998771102</t>
  </si>
  <si>
    <t>Přesun hmot tonážní pro podlahy z dlaždic v objektech v do 12 m</t>
  </si>
  <si>
    <t>1801083996</t>
  </si>
  <si>
    <t>776</t>
  </si>
  <si>
    <t>Podlahy povlakové</t>
  </si>
  <si>
    <t>277</t>
  </si>
  <si>
    <t>77622122R</t>
  </si>
  <si>
    <t>Lepení antistatických čtverců z PVC standardním lepidlem</t>
  </si>
  <si>
    <t>-1499442441</t>
  </si>
  <si>
    <t>1.NP - m.č.1.18 Rozvodna</t>
  </si>
  <si>
    <t>2,4</t>
  </si>
  <si>
    <t>278</t>
  </si>
  <si>
    <t>2841104R</t>
  </si>
  <si>
    <t>PVC homogenní antistatická , čtverce 615x615mm pro vysokou zátěž</t>
  </si>
  <si>
    <t>-736970687</t>
  </si>
  <si>
    <t>dodávka, doprava k pol.77622122R, ztratné 10%</t>
  </si>
  <si>
    <t>2,4*1,1+0,36</t>
  </si>
  <si>
    <t>3*1,1 'Přepočtené koeficientem množství</t>
  </si>
  <si>
    <t>279</t>
  </si>
  <si>
    <t>776221211</t>
  </si>
  <si>
    <t>Lepení čtverců z PVC standardním lepidlem</t>
  </si>
  <si>
    <t>-1610733343</t>
  </si>
  <si>
    <t>1.NP - boční loď sálu</t>
  </si>
  <si>
    <t>5,0*25,8</t>
  </si>
  <si>
    <t>místnost č.1,28+1,29+1,30+1,32</t>
  </si>
  <si>
    <t>4,4+12,2+13,8+1,5</t>
  </si>
  <si>
    <t>161,0*0,05+0,05</t>
  </si>
  <si>
    <t>280</t>
  </si>
  <si>
    <t>776223112</t>
  </si>
  <si>
    <t>Spoj povlakových podlahovin z PVC svařováním za studena</t>
  </si>
  <si>
    <t>865097171</t>
  </si>
  <si>
    <t>280,0</t>
  </si>
  <si>
    <t>antistatické PVC</t>
  </si>
  <si>
    <t>286,0*0,1+0,4</t>
  </si>
  <si>
    <t>281</t>
  </si>
  <si>
    <t>2841102R</t>
  </si>
  <si>
    <t>PVC homogenní zátěžové pro prostory s těžkým namáháním, třída zátěže 34 (vysoká odolnost),otěruvzdorné, odolnost proti otlačení, vhodné na podlahové topení a pod kolečkové židle</t>
  </si>
  <si>
    <t>-1638098490</t>
  </si>
  <si>
    <t>pol.776221211</t>
  </si>
  <si>
    <t>169,0*1,1+0,1</t>
  </si>
  <si>
    <t>282</t>
  </si>
  <si>
    <t>776421111</t>
  </si>
  <si>
    <t>Montáž obvodových lišt lepením</t>
  </si>
  <si>
    <t>457107440</t>
  </si>
  <si>
    <t>25,8+0,85+1,15+0,45*3*4+0,42*2</t>
  </si>
  <si>
    <t>5,8+13,7+13,6+4,1</t>
  </si>
  <si>
    <t>71,0*0,1+0,66</t>
  </si>
  <si>
    <t>283</t>
  </si>
  <si>
    <t>28411009</t>
  </si>
  <si>
    <t>lišta soklová PVC v. do 80mm</t>
  </si>
  <si>
    <t>1122207952</t>
  </si>
  <si>
    <t>dodávka, doprava k pol.776421111, ztratné 2%</t>
  </si>
  <si>
    <t>79,0*1,02+0,42</t>
  </si>
  <si>
    <t>284</t>
  </si>
  <si>
    <t>776111311</t>
  </si>
  <si>
    <t>Vysátí podkladu povlakových podlah</t>
  </si>
  <si>
    <t>565702346</t>
  </si>
  <si>
    <t>dle pol.776221211+77622122R</t>
  </si>
  <si>
    <t>169,0+2,4</t>
  </si>
  <si>
    <t>285</t>
  </si>
  <si>
    <t>776421312</t>
  </si>
  <si>
    <t>Montáž přechodových šroubovaných lišt</t>
  </si>
  <si>
    <t>-1114634152</t>
  </si>
  <si>
    <t>přechodové nerez lišty mezi různými druhy nášlapných vrstev podlah</t>
  </si>
  <si>
    <t>(dlažba x PVC apod.)</t>
  </si>
  <si>
    <t>286</t>
  </si>
  <si>
    <t>7666010R</t>
  </si>
  <si>
    <t>přechodová nerez lišta</t>
  </si>
  <si>
    <t>-230832094</t>
  </si>
  <si>
    <t>dodávka, doprava k pol.776421312, ztratné 5%</t>
  </si>
  <si>
    <t>20,0*1,05</t>
  </si>
  <si>
    <t>287</t>
  </si>
  <si>
    <t>998776102</t>
  </si>
  <si>
    <t>Přesun hmot tonážní pro podlahy povlakové v objektech v do 12 m</t>
  </si>
  <si>
    <t>-1357023</t>
  </si>
  <si>
    <t>783</t>
  </si>
  <si>
    <t>Dokončovací práce - nátěry</t>
  </si>
  <si>
    <t>288</t>
  </si>
  <si>
    <t>78331010R</t>
  </si>
  <si>
    <t>Nátěrový systém pro ocelové konstrukce do vnitřního prostředí tř.C1, životnost 15 let</t>
  </si>
  <si>
    <t>-696506519</t>
  </si>
  <si>
    <t>ztužení pilířů v sále</t>
  </si>
  <si>
    <t>dle pol.1143000R</t>
  </si>
  <si>
    <t>1171,0*0,032</t>
  </si>
  <si>
    <t>ocelové zárubně</t>
  </si>
  <si>
    <t>1,5</t>
  </si>
  <si>
    <t>39,0*0,1+0,128</t>
  </si>
  <si>
    <t>289</t>
  </si>
  <si>
    <t>783301311</t>
  </si>
  <si>
    <t>Odmaštění zámečnických konstrukcí vodou ředitelným odmašťovačem</t>
  </si>
  <si>
    <t>-1910689591</t>
  </si>
  <si>
    <t>dle pol.78331010R</t>
  </si>
  <si>
    <t>43,0</t>
  </si>
  <si>
    <t>290</t>
  </si>
  <si>
    <t>783826615</t>
  </si>
  <si>
    <t>Hydrofobizační transparentní silikonový nátěr omítek stupně členitosti 1 a 2</t>
  </si>
  <si>
    <t>1597960025</t>
  </si>
  <si>
    <t xml:space="preserve">hydrofobizace omítky šikmé plochy parapetů </t>
  </si>
  <si>
    <t>dle pol.62221202R mezisoučet A</t>
  </si>
  <si>
    <t>25,0*0,25</t>
  </si>
  <si>
    <t>6,2*0,1+0,13</t>
  </si>
  <si>
    <t>786</t>
  </si>
  <si>
    <t>Dokončovací práce - čalounické úpravy</t>
  </si>
  <si>
    <t>291</t>
  </si>
  <si>
    <t>786626111</t>
  </si>
  <si>
    <t>Montáž lamelové žaluzie vnitřní nebo do oken dvojitých dřevěných</t>
  </si>
  <si>
    <t>239140586</t>
  </si>
  <si>
    <t xml:space="preserve">okno 07 - 3x  + dveře V2 (byt)</t>
  </si>
  <si>
    <t>0,9*1,6*3+0,9*2,15</t>
  </si>
  <si>
    <t>0,745</t>
  </si>
  <si>
    <t>292</t>
  </si>
  <si>
    <t>61100010R</t>
  </si>
  <si>
    <t xml:space="preserve">žaluzie interiérová bílá nebo barevná </t>
  </si>
  <si>
    <t>-2091289055</t>
  </si>
  <si>
    <t>barva dle projektové dokumentace</t>
  </si>
  <si>
    <t>dodávka, doprava k pol.786626111</t>
  </si>
  <si>
    <t>7,0*1,1+0,3</t>
  </si>
  <si>
    <t>293</t>
  </si>
  <si>
    <t>998786102</t>
  </si>
  <si>
    <t>Přesun hmot tonážní pro čalounické úpravy v objektech v do 12 m</t>
  </si>
  <si>
    <t>3730312</t>
  </si>
  <si>
    <t>787</t>
  </si>
  <si>
    <t>Dokončovací práce - zasklívání</t>
  </si>
  <si>
    <t>294</t>
  </si>
  <si>
    <t>787911115</t>
  </si>
  <si>
    <t>Montáž neprůhledné fólie na sklo</t>
  </si>
  <si>
    <t>-1985819639</t>
  </si>
  <si>
    <t>okno O5 (WC, šatny</t>
  </si>
  <si>
    <t>0,9*0,6*7</t>
  </si>
  <si>
    <t>okno O7 (WC)</t>
  </si>
  <si>
    <t>0,9*1,6</t>
  </si>
  <si>
    <t>dveře D4</t>
  </si>
  <si>
    <t>(0,4+0,9)*2,075</t>
  </si>
  <si>
    <t>7,9*0,1+0,292</t>
  </si>
  <si>
    <t>295</t>
  </si>
  <si>
    <t>63479014</t>
  </si>
  <si>
    <t>fólie na sklo neprůhledná</t>
  </si>
  <si>
    <t>-1250534050</t>
  </si>
  <si>
    <t>dodávka, doprava k pol.787911115, ztratné 5%</t>
  </si>
  <si>
    <t>9,0*1,05+0,55</t>
  </si>
  <si>
    <t>296</t>
  </si>
  <si>
    <t>998787102</t>
  </si>
  <si>
    <t>Přesun hmot tonážní pro zasklívání v objektech v do 12 m</t>
  </si>
  <si>
    <t>2123761743</t>
  </si>
  <si>
    <t>VO - 01</t>
  </si>
  <si>
    <t>Výplně otvorů - Okna</t>
  </si>
  <si>
    <t>313</t>
  </si>
  <si>
    <t>10111</t>
  </si>
  <si>
    <t>O1 - okno plastové dvoudílné, část pevná, část otevíravá a sklopná, celk.rozměry 1800 x 1750 mm (š x v), plastové rámy s výztužnými ocel.pozink. profily - montáž, dodávka, doprava, přesun</t>
  </si>
  <si>
    <t>2084823380</t>
  </si>
  <si>
    <t>popis :</t>
  </si>
  <si>
    <t>tepelně izolační trojsklo čiré</t>
  </si>
  <si>
    <t>souč.prostupu tepla Un,max=0,9W/m2K</t>
  </si>
  <si>
    <t>kování - půlolova, bezpečnostní zajištění kování proti otevření průvanem,</t>
  </si>
  <si>
    <t>barevné řešení dle PD</t>
  </si>
  <si>
    <t>množství :</t>
  </si>
  <si>
    <t>ostatní požadavky a doplňky na výkrese ,, Výpisy " a v TZ</t>
  </si>
  <si>
    <t>osazovací profil je součástí dodávky</t>
  </si>
  <si>
    <t>součástí dodávky jsou veškěré pomocné konstrukce a kotevní prvky</t>
  </si>
  <si>
    <t>314</t>
  </si>
  <si>
    <t>10112</t>
  </si>
  <si>
    <t>O2 - okno plastové jednokřídlé otevíravé a sklopné 1000 x 1500 mm (š x v), plastové rámy s výztužnými ocel.pozink. profily - montáž, dodávka, doprava, přesun</t>
  </si>
  <si>
    <t>-279298322</t>
  </si>
  <si>
    <t>315</t>
  </si>
  <si>
    <t>10113</t>
  </si>
  <si>
    <t>O3 - okno plastové dvojkřídlé výklopné 1800 x 600 mm (š x v), plastové rámy s výztužnými ocel.pozink. profily - montáž, dodávka, doprava, přesun</t>
  </si>
  <si>
    <t>1357779293</t>
  </si>
  <si>
    <t xml:space="preserve">kování - pákové ovládáníz výšky 1,5m, </t>
  </si>
  <si>
    <t>bezpečnostní zajištění kování proti otevření průvanem,</t>
  </si>
  <si>
    <t>316</t>
  </si>
  <si>
    <t>10114</t>
  </si>
  <si>
    <t>O4 - okno plastové jednokřídlé výklopné 650 x 1600 mm (š x v), plastové rámy s výztužnými ocel.pozink. profily - montáž, dodávka, doprava, přesun</t>
  </si>
  <si>
    <t>1620932159</t>
  </si>
  <si>
    <t>bezpečnostní sklo 2B2, tepelně izolační dvojsklo, celkem výrobek v bezpeč.třídě RC2</t>
  </si>
  <si>
    <t>kování - půloliva</t>
  </si>
  <si>
    <t>souč.prostupu tepla Un,max=1,1W/m2K</t>
  </si>
  <si>
    <t>317</t>
  </si>
  <si>
    <t>10115a</t>
  </si>
  <si>
    <t>O5a - okno plastové jednokřídlé výklopné i otevíravé 900 x 600 mm (š x v), plastové rámy s výztužnými ocel.pozink. profily - montáž, dodávka, doprava, přesun</t>
  </si>
  <si>
    <t>2004129415</t>
  </si>
  <si>
    <t>tepelně izolační dvojsklo čiré</t>
  </si>
  <si>
    <t>množství - 1.NP</t>
  </si>
  <si>
    <t>318</t>
  </si>
  <si>
    <t>10115b</t>
  </si>
  <si>
    <t>O5b - okno plastové jednokřídlé výklopné i otevíravé 900 x 600 mm (š x v), plastové rámy s výztužnými ocel.pozink. profily - montáž, dodávka, doprava, přesun</t>
  </si>
  <si>
    <t>-691300583</t>
  </si>
  <si>
    <t>množství - 2.NP</t>
  </si>
  <si>
    <t>319</t>
  </si>
  <si>
    <t>10116</t>
  </si>
  <si>
    <t>O6 - okno hliníkové jednokřídlé pevné 600 x1750 mm (š x v),Al rámová konstrukce s přeruš, tepel.mosty - okno je v sestavě s únikovými dveřmi V1 - montáž, dodávka, doprava, přesun</t>
  </si>
  <si>
    <t>1420638783</t>
  </si>
  <si>
    <t>tepelně izolační trojsklo, čiré</t>
  </si>
  <si>
    <t>320</t>
  </si>
  <si>
    <t>10117</t>
  </si>
  <si>
    <t xml:space="preserve">O7 - okno plastové jednokřídlé otevíravé a sklopné 900 x 1600 mm (š x v), plastové rámy s výztužnými ocel.pozink. profily  - montáž, dodávka, doprava, přesun</t>
  </si>
  <si>
    <t>-1491473255</t>
  </si>
  <si>
    <t>okno je v sestavě s balkonovýmii dveřmi V2</t>
  </si>
  <si>
    <t>10118</t>
  </si>
  <si>
    <t>O8 - okno plastové jednokřídlé pevné 1350 x 2150 mm (š x v), plastové rámy s výztužnými ocel.pozink. profily - montáž, dodávka, doprava, přesun</t>
  </si>
  <si>
    <t>-1751839824</t>
  </si>
  <si>
    <t>VO - 02</t>
  </si>
  <si>
    <t>Výplně otvorů - Vnější dveře a vnější prosklené stěny</t>
  </si>
  <si>
    <t>322</t>
  </si>
  <si>
    <t>20111</t>
  </si>
  <si>
    <t>V1 - Al dveře jednokřídlé prosklené s výklopným nadsvětlíkem 1100/2235(+665) mm (š/v), otevíravé únikové, bezprahové,Al rámová konstrukce s přeruš.tep.mosty, panikové kování,bílé+ samozavírač - montáž, dodávka, doprava, přesun</t>
  </si>
  <si>
    <t>-430250676</t>
  </si>
  <si>
    <t>dveře jsou v sestavě s oknem O6</t>
  </si>
  <si>
    <t>- tep.izol.trojsklo čiré, u dveří bezpečnostní</t>
  </si>
  <si>
    <t>- panikový zámek bezpečnostní, panikové kování</t>
  </si>
  <si>
    <t>- zámek - vodorovné paniková madlo</t>
  </si>
  <si>
    <t>- pákové ovládání nadsvětlíku v 1,5m nad podlahou</t>
  </si>
  <si>
    <t>- samozavírač, stavěč dveří</t>
  </si>
  <si>
    <t>- celá výplň Un,max= 0,9 W/m2K</t>
  </si>
  <si>
    <t>- celá výplň - bezpečnostní třída RC2</t>
  </si>
  <si>
    <t>počet - levé</t>
  </si>
  <si>
    <t>- ostatní požadavky a doplňky na výkrese ,, Výpisy vnějších výplní " a v TZ</t>
  </si>
  <si>
    <t>- součástí dodávky jsou veškěré pomocné konstrukce a kotevní prvky</t>
  </si>
  <si>
    <t>323</t>
  </si>
  <si>
    <t>20112</t>
  </si>
  <si>
    <t>V2 - dveře plastové balkonové jednokřídlé prosklené 900/2240 mm (š/v), otevíravé a sklopné, bílé + plast.zárubeň - montáž, dodávka, doprava, přesun</t>
  </si>
  <si>
    <t>-790876198</t>
  </si>
  <si>
    <t>dveře v sestavě s oknem O7</t>
  </si>
  <si>
    <t>- tep.izol.trojsklo čiré, bezpečnostní</t>
  </si>
  <si>
    <t>- klika - klika (vnitřní uzamykatelná)</t>
  </si>
  <si>
    <t>počet - pravé</t>
  </si>
  <si>
    <t>307</t>
  </si>
  <si>
    <t>20113</t>
  </si>
  <si>
    <t>V3 - dveře jednokřídlé prosklené 1100/2275 mm (š/v), otevíravé ven,únikové, bezprahové, AL rámová konstrukce s přeruš.tep.mosty, panikové kování,bílé+zárubeň AL rámová+samozavírač - montáž, dodávka, doprava, přesun</t>
  </si>
  <si>
    <t>799398535</t>
  </si>
  <si>
    <t>- tep.izol.dvojsklo čiré, bezpečnostní</t>
  </si>
  <si>
    <t>- koule - vodorovné panikové madlo</t>
  </si>
  <si>
    <t>- celá výplň Un,max= 1,2 W/m2K</t>
  </si>
  <si>
    <t>308</t>
  </si>
  <si>
    <t>20114</t>
  </si>
  <si>
    <t>V4 - dveře jednokřídlé prosklené 900/2325 mm (š/v), otevíravé ven,únikové, bezprahové, AL rámová konstrukce s přeruš.tep.mosty, panikové kování,bílé+zárubeň AL rámová+samozavírač - montáž, dodávka, doprava, přesun</t>
  </si>
  <si>
    <t>2053273219</t>
  </si>
  <si>
    <t>309</t>
  </si>
  <si>
    <t>20115</t>
  </si>
  <si>
    <t>V5 - dveře dvoukřídlé prosklené 1350/2250 mm (š/v), otevíravé ven,únikové, bezprahové,pevný nadsvětlík v.350 mm, AL rámová konstrukce s přeruš.tep.mosty, panikové kování,bílé+zárubeň AL rámová+samozavírač - montáž, dodávka, doprava, přesun</t>
  </si>
  <si>
    <t>911491931</t>
  </si>
  <si>
    <t>- tep.izol.dvojsklo čiré, u dveří bezpečnostní</t>
  </si>
  <si>
    <t>- panikový zámek bezpečnostní elektromechanický, panikové kování</t>
  </si>
  <si>
    <t>310</t>
  </si>
  <si>
    <t>20116</t>
  </si>
  <si>
    <t xml:space="preserve">V6 - vnější prosklená stěna se vstupními 2kř dveřmi 1840/2175 mm (š/v) +boční světlí a nadsvětlík pevně prosklený - celý rozměr stěny 2775/2760 mm,  AL rámy s přeruš. tep. mosty+zárubeň Al rámová+samozavírač, bílé - montáž, dodávka, doprav, přesun</t>
  </si>
  <si>
    <t>-685858161</t>
  </si>
  <si>
    <t>- vně madlo svislé - uvnitř vodorovné panikové madlo</t>
  </si>
  <si>
    <t>počet -(dveře levé)</t>
  </si>
  <si>
    <t>311</t>
  </si>
  <si>
    <t>20117</t>
  </si>
  <si>
    <t xml:space="preserve">V7 - vnější prosklená stěna se vstupními 1kř dveřmi 1100/2175 mm (š/v) +boční světlíky a nadsvětlík pevně prosklené - celý rozměr stěny 2775/2760 mm,  AL rámy s přeruš. tep. mosty+zárubeň Al rámová+samozavírač, bílé - montáž, dodávka, doprav, přesun</t>
  </si>
  <si>
    <t>633285944</t>
  </si>
  <si>
    <t>počet - (dveře pravé)</t>
  </si>
  <si>
    <t>312</t>
  </si>
  <si>
    <t>20118</t>
  </si>
  <si>
    <t xml:space="preserve">V8 - vnější prosklená stěna pevnái 3040/2760 mm (š/v),  AL rámy s přeruš. tep. mosty+zárubeň Al rámováč, bílé - montáž, dodávka, doprav, přesun</t>
  </si>
  <si>
    <t>-1998498063</t>
  </si>
  <si>
    <t xml:space="preserve">- tep.izol.dvojsklo čiré,  bezpečnostní</t>
  </si>
  <si>
    <t xml:space="preserve">počet </t>
  </si>
  <si>
    <t>D - Zařízení silnoproudé a slaboproudé elektrotechniky</t>
  </si>
  <si>
    <t>EL - Elektročást</t>
  </si>
  <si>
    <t>EL</t>
  </si>
  <si>
    <t>Elektročást</t>
  </si>
  <si>
    <t>EL 01</t>
  </si>
  <si>
    <t>Zařízení silnoproudé a slaboproudé elektroniky - přenos ze samostatného rozpočtu - viz příloha</t>
  </si>
  <si>
    <t>kpl</t>
  </si>
  <si>
    <t>-1838983780</t>
  </si>
  <si>
    <t>E - Vytápění, rozvod plynu</t>
  </si>
  <si>
    <t>HSV - HSV</t>
  </si>
  <si>
    <t xml:space="preserve">    3 - Svislé a kompletní konstrukce</t>
  </si>
  <si>
    <t xml:space="preserve">    723 - Zdravotechnika - vnitřní plynovod</t>
  </si>
  <si>
    <t xml:space="preserve">    727 - Zdravotechnika - požární ochrana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</si>
  <si>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</si>
  <si>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</si>
  <si>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</si>
  <si>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</si>
  <si>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DEM - Demontáže</t>
  </si>
  <si>
    <t xml:space="preserve">    ZKO - Zkoušky</t>
  </si>
  <si>
    <t>Svislé a kompletní konstrukce</t>
  </si>
  <si>
    <t>310000001</t>
  </si>
  <si>
    <t xml:space="preserve">Zednické výpomoci </t>
  </si>
  <si>
    <t>1531976041</t>
  </si>
  <si>
    <t>713463211</t>
  </si>
  <si>
    <t>Montáž izolace tepelné potrubí potrubními pouzdry s Al fólií staženými Al páskou 1x D do 50 mm</t>
  </si>
  <si>
    <t>251508197</t>
  </si>
  <si>
    <t>pro potrubí ocelové teplovodní</t>
  </si>
  <si>
    <t>12+5+18+14+6</t>
  </si>
  <si>
    <t>63154004</t>
  </si>
  <si>
    <t>pouzdro izolační potrubní z minerální vlny s Al fólií max. 250/100°C 22/20mm</t>
  </si>
  <si>
    <t>-2115471034</t>
  </si>
  <si>
    <t>63154005</t>
  </si>
  <si>
    <t>pouzdro izolační potrubní z minerální vlny s Al fólií max. 250/100°C 28/20mm</t>
  </si>
  <si>
    <t>2129176478</t>
  </si>
  <si>
    <t>63154006</t>
  </si>
  <si>
    <t>pouzdro izolační potrubní z minerální vlny s Al fólií max. 250/100°C 35/20mm</t>
  </si>
  <si>
    <t>-459663790</t>
  </si>
  <si>
    <t>63154573</t>
  </si>
  <si>
    <t>pouzdro izolační potrubní z minerální vlny s Al fólií max. 250/100°C 42/40mm</t>
  </si>
  <si>
    <t>1547204472</t>
  </si>
  <si>
    <t>63154574</t>
  </si>
  <si>
    <t>pouzdro izolační potrubní z minerální vlny s Al fólií max. 250/100°C 48/40mm</t>
  </si>
  <si>
    <t>606163830</t>
  </si>
  <si>
    <t>-1183279151</t>
  </si>
  <si>
    <t>723</t>
  </si>
  <si>
    <t>Zdravotechnika - vnitřní plynovod</t>
  </si>
  <si>
    <t>723150305</t>
  </si>
  <si>
    <t>Potrubí ocelové hladké černé bezešvé spojované svařováním tvářené za tepla D 38x2,6 mm</t>
  </si>
  <si>
    <t>-1622875325</t>
  </si>
  <si>
    <t>P</t>
  </si>
  <si>
    <t>Poznámka k položce:_x000d_
montáž a dodávka vč.tvarovek a uchycení</t>
  </si>
  <si>
    <t>723150367</t>
  </si>
  <si>
    <t>Chránička D 57x2,9 mm</t>
  </si>
  <si>
    <t>1414338468</t>
  </si>
  <si>
    <t>723231165</t>
  </si>
  <si>
    <t>Kohout kulový přímý G 1 1/4 PN 42 do 185°C plnoprůtokový vnitřní závit těžká řada</t>
  </si>
  <si>
    <t>1312162836</t>
  </si>
  <si>
    <t>Poznámka k položce:_x000d_
atest zemní plyn</t>
  </si>
  <si>
    <t>7230000R1</t>
  </si>
  <si>
    <t>Tlakoměr ukazovací kruhový s man.kohoutem plynový a smyčkou - montáž a dodávka</t>
  </si>
  <si>
    <t>-967667915</t>
  </si>
  <si>
    <t>7230000R3</t>
  </si>
  <si>
    <t>Montáž plynoměru</t>
  </si>
  <si>
    <t>368845599</t>
  </si>
  <si>
    <t>dodá plynárna</t>
  </si>
  <si>
    <t>723234312</t>
  </si>
  <si>
    <t>Regulátor tlaku plynu středotlaký jednostupňový výkon do 10 m3/hod pro zemní plyn</t>
  </si>
  <si>
    <t>-1213530980</t>
  </si>
  <si>
    <t>998723102</t>
  </si>
  <si>
    <t>Přesun hmot tonážní pro vnitřní plynovod v objektech v do 12 m</t>
  </si>
  <si>
    <t>1268969287</t>
  </si>
  <si>
    <t>727</t>
  </si>
  <si>
    <t>Zdravotechnika - požární ochrana</t>
  </si>
  <si>
    <t>7270000R1</t>
  </si>
  <si>
    <t>Požární ucpávky při průchodu potrubí pož.dělícími konstrukcemi pr.50</t>
  </si>
  <si>
    <t>788855871</t>
  </si>
  <si>
    <t>731</t>
  </si>
  <si>
    <t>Ústřední vytápění - kotelny</t>
  </si>
  <si>
    <t>7312400R1</t>
  </si>
  <si>
    <t>Montáž strojovny plynového kotle</t>
  </si>
  <si>
    <t>-479097540</t>
  </si>
  <si>
    <t xml:space="preserve">Poznámka k položce:_x000d_
_x000d_
Strojovna plynového kotle obsahuje:_x000d_
_x000d_
 _x000d_
1.   Závěsný plynový kotel kondenzační 1,8-35kW, provedení C_x000d_
      ZP-4,8m3/hod, 41kg, 5,9l kond./hod, 230W/50Hz, 120W-zákl.regulace_x000d_
      rozměr 375x450x800mm                                                                                      1 ks_x000d_
_x000d_
2.   Hydraulický oddělovač- anuloid, m=3,0 m3/hod_x000d_
      - odvzd.ventil 3/8", vypouštěcí ventil 3/8, tovární izolace                                   1 ks_x000d_
_x000d_
3.   Modulární rozdělovač pro napojení rychlomontážních sad - 3m3/hod_x000d_
      dimenze: od kotlů - DN 40, TK1-DN32, TK2-DN15, TK3-DN25, TK4 - DN25_x000d_
      tovární izolace, konzoly na stěnu                                                                          1 ks_x000d_
_x000d_
4A. Rychlomontážní sada topného okruhu M33/DN32   m=0,9m3/hod_x000d_
       obsahuje: trojcestný směšovač včetně pohonu_x000d_
       oběhové č.vysoké účinnosti G-A 32/60-230V/50Hz_x000d_
       uzavírací armatury, zpětný ventil, 2xteploměr                                                     1 ks_x000d_
_x000d_
4B. Rychlomontážní sada topného okruhu M33/DN20  m=0,15m3/hod_x000d_
       obsahuje: trojcestný směšovač včetně pohonu_x000d_
       oběhové č.vysoké účinnosti G-A 15/60-230V/50Hz_x000d_
       uzavírací armatury, zpětný ventil, 2xteploměr                                                     1 ks_x000d_
_x000d_
4C. Rychlomontážní sada topného okruhu M33/DN25   m=0,68m3/hod_x000d_
       obsahuje: trojcestný směšovač včetně pohonu_x000d_
       oběhové č.vysoké účinnosti G-A 32/60-230V/50Hz_x000d_
       uzavírací armatury, zpětný ventil, 2xteploměr                                                     1 ks_x000d_
_x000d_
4D. Rychlomontážní sada topného okruhu M33/DN25   m=0,64m3/hod_x000d_
       obsahuje: trojcestný směšovač včetně pohonu_x000d_
       oběhové č.vysoké účinnosti G-A 32/60-230V/50Hz_x000d_
       uzavírací armatury, zpětný ventil, 2xteploměr                                                     1 ks_x000d_
_x000d_
5A. Kalorimetrický měřič tepla ultrazvukový_x000d_
       topný okruh 1 TK1: min.0,9m3/hod, napájení 230V/50Hz-3W                              1 ks_x000d_
_x000d_
5B. Kalorimetrický měřič tepla ultrazvukový_x000d_
       topný okruh 2 TK2: min.0,15m3/hod, napájení 230V/50Hz-3W                            1 ks_x000d_
_x000d_
5C. Kalorimetrický měřič tepla ultrazvukový_x000d_
       topný okruh 3 TK3: min.0,68m3/hod, napájení 230V/50Hz-3W                            1 ks_x000d_
_x000d_
5D. Kalorimetrický měřič tepla ultrazvukový_x000d_
       topný okruh 4 TK4: min.0,64m3/hod, napájení 230V/50Hz-3W                            1 ks_x000d_
_x000d_
6.   Vířivý filtr mechanických nečistot + příslušenství 2xG1/2"                                      1 ks_x000d_
_x000d_
7.   Kabinetová změkčovací úpravna vody Qn=1,0m3/hod_x000d_
      - montážní blok + sada nerez hadic_x000d_
      - tabletová reg.sůl 25kg, vzorek měření tvrdosti vody                                            1 ks_x000d_
_x000d_
8.   Automat.doplň.zařízení Reflex-Fillcontrol plus compact_x000d_
      230V/50Hz-80W, 1/2" - 1/2", 3kg Reflex                                                                 1 ks_x000d_
_x000d_
9.   Doplňková expanzní nádoba pro systémy ÚT + bezp.uzávěr_x000d_
      NG50-pr.441, h=495mm pn6 G 3/4"                                                                         1 ks_x000d_
_x000d_
_x000d_
_x000d_
_x000d_
</t>
  </si>
  <si>
    <t>4840000R1</t>
  </si>
  <si>
    <t>Strojovna plynového kotle - dodávka včetně dopravy</t>
  </si>
  <si>
    <t>-218149113</t>
  </si>
  <si>
    <t xml:space="preserve">Poznámka k položce:_x000d_
Strojovna plynového kotle obsahuje:_x000d_
_x000d_
 _x000d_
1.   Závěsný plynový kotel kondenzační 1,8-35kW, provedení C_x000d_
      ZP-4,8m3/hod, 41kg, 5,9l kond./hod, 230W/50Hz, 120W-zákl.regulace_x000d_
      rozměr 375x450x800mm                                                                                      1 ks_x000d_
_x000d_
2.   Hydraulický oddělovač- anuloid, m=3,0 m3/hod_x000d_
      - odvzd.ventil 3/8", vypouštěcí ventil 3/8, tovární izolace                                   1 ks_x000d_
_x000d_
3.   Modulární rozdělovač pro napojení rychlomontážních sad - 3m3/hod_x000d_
      dimenze: od kotlů - DN 40, TK1-DN32, TK2-DN15, TK3-DN25, TK4 - DN25_x000d_
      tovární izolace, konzoly na stěnu                                                                          1 ks_x000d_
_x000d_
4A. Rychlomontážní sada topného okruhu M33/DN32   m=0,9m3/hod_x000d_
       obsahuje: trojcestný směšovač včetně pohonu_x000d_
       oběhové č.vysoké účinnosti G-A 32/60-230V/50Hz_x000d_
       uzavírací armatury, zpětný ventil, 2xteploměr                                                     1 ks_x000d_
_x000d_
4B. Rychlomontážní sada topného okruhu M33/DN20  m=0,15m3/hod_x000d_
       obsahuje: trojcestný směšovač včetně pohonu_x000d_
       oběhové č.vysoké účinnosti G-A 15/60-230V/50Hz_x000d_
       uzavírací armatury, zpětný ventil, 2xteploměr                                                     1 ks_x000d_
_x000d_
4C. Rychlomontážní sada topného okruhu M33/DN25   m=0,68m3/hod_x000d_
       obsahuje: trojcestný směšovač včetně pohonu_x000d_
       oběhové č.vysoké účinnosti G-A 32/60-230V/50Hz_x000d_
       uzavírací armatury, zpětný ventil, 2xteploměr                                                     1 ks_x000d_
_x000d_
4D. Rychlomontážní sada topného okruhu M33/DN25   m=0,64m3/hod_x000d_
       obsahuje: trojcestný směšovač včetně pohonu_x000d_
       oběhové č.vysoké účinnosti G-A 32/60-230V/50Hz_x000d_
       uzavírací armatury, zpětný ventil, 2xteploměr                                                     1 ks_x000d_
_x000d_
5A. Kalorimetrický měřič tepla ultrazvukový_x000d_
       topný okruh 1 TK1: min.0,9m3/hod, napájení 230V/50Hz-3W                              1 ks_x000d_
_x000d_
5B. Kalorimetrický měřič tepla ultrazvukový_x000d_
       topný okruh 2 TK2: min.0,15m3/hod, napájení 230V/50Hz-3W                            1 ks_x000d_
_x000d_
5C. Kalorimetrický měřič tepla ultrazvukový_x000d_
       topný okruh 3 TK3: min.0,68m3/hod, napájení 230V/50Hz-3W                            1 ks_x000d_
_x000d_
5D. Kalorimetrický měřič tepla ultrazvukový_x000d_
       topný okruh 4 TK4: min.0,64m3/hod, napájení 230V/50Hz-3W                            1 ks_x000d_
_x000d_
6.   Vířivý filtr mechanických nečistot + příslušenství 2xG1/2"                                      1 ks_x000d_
_x000d_
7.   Kabinetová změkčovací úpravna vody Qn=1,0m3/hod_x000d_
      - montážní blok + sada nerez hadic_x000d_
      - tabletová reg.sůl 25kg, vzorek měření tvrdosti vody                                            1 ks_x000d_
_x000d_
8.   Automat.doplň.zařízení Reflex-Fillcontrol plus compact_x000d_
      230V/50Hz-80W, 1/2" - 1/2", 3kg Reflex                                                                 1 ks_x000d_
_x000d_
9.   Doplňková expanzní nádoba pro systémy ÚT + bezp.uzávěr_x000d_
      NG50-pr.441, h=495mm pn6 G 3/4"                                                                         1 ks_x000d_
_x000d_
_x000d_
_x000d_
_x000d_
</t>
  </si>
  <si>
    <t>731810342</t>
  </si>
  <si>
    <t>Prodloužení soustředného potrubí pro kondenzační kotel průměru 80/125 mm</t>
  </si>
  <si>
    <t>-2125917305</t>
  </si>
  <si>
    <t>7310000R1</t>
  </si>
  <si>
    <t>Napojení kotle na kanalizaci - odvod kondenzátu - PVC40 dl.4m zasekáno do podlahy a obvodové zdi + napojení do podlahové vpusti</t>
  </si>
  <si>
    <t>420235014</t>
  </si>
  <si>
    <t>733</t>
  </si>
  <si>
    <t>Ústřední vytápění - rozvodné potrubí</t>
  </si>
  <si>
    <t>733121210</t>
  </si>
  <si>
    <t>Potrubí ocelové hladké bezešvé v kotelnách nebo strojovnách do D 22x2,6</t>
  </si>
  <si>
    <t>-1651421563</t>
  </si>
  <si>
    <t>733121212</t>
  </si>
  <si>
    <t>Potrubí ocelové hladké bezešvé v kotelnách nebo strojovnách D 28x2,6</t>
  </si>
  <si>
    <t>-1490416042</t>
  </si>
  <si>
    <t>733121214</t>
  </si>
  <si>
    <t>Potrubí ocelové hladké bezešvé v kotelnách nebo strojovnách D 31,8x2,6</t>
  </si>
  <si>
    <t>543432469</t>
  </si>
  <si>
    <t>733121216</t>
  </si>
  <si>
    <t>Potrubí ocelové hladké bezešvé v kotelnách nebo strojovnách D 44,5x2,6</t>
  </si>
  <si>
    <t>1735553100</t>
  </si>
  <si>
    <t>733121217</t>
  </si>
  <si>
    <t>Potrubí ocelové hladké bezešvé v kotelnách nebo strojovnách D 48x2,6</t>
  </si>
  <si>
    <t>2013794696</t>
  </si>
  <si>
    <t>733190217</t>
  </si>
  <si>
    <t>Zkouška těsnosti potrubí ocelové hladké do D 51x2,6</t>
  </si>
  <si>
    <t>-589313954</t>
  </si>
  <si>
    <t>55+10</t>
  </si>
  <si>
    <t>733321212</t>
  </si>
  <si>
    <t>Potrubí plastové z PP-RCT spojované svařováním D 20x2,8</t>
  </si>
  <si>
    <t>-2126148824</t>
  </si>
  <si>
    <t>7333222R1</t>
  </si>
  <si>
    <t xml:space="preserve">Potrubí plastové vícevrstvé D 16x2,0 vč.tvarovek - dodávka a montáž vč.uchycení </t>
  </si>
  <si>
    <t>441155937</t>
  </si>
  <si>
    <t>Poznámka k položce:_x000d_
např.ALPEX-DUO XS</t>
  </si>
  <si>
    <t>7333222R2</t>
  </si>
  <si>
    <t>Potrubí plastové vícevrstvé D 20x2,0 vč.tvarovek - dodávka a montáž vč.uchycení</t>
  </si>
  <si>
    <t>2119551374</t>
  </si>
  <si>
    <t>7333222R3</t>
  </si>
  <si>
    <t>Potrubí plastové vícevrstvé D 26x3,0 vč.tvarovek - dodávka a montáž vč.uchycení</t>
  </si>
  <si>
    <t>1141110517</t>
  </si>
  <si>
    <t>7333222R4</t>
  </si>
  <si>
    <t>Potrubí plastové vícevrstvé D 32x3,0 vč.tvarovek - dodávka a montáž vč.uchycení</t>
  </si>
  <si>
    <t>-1180816673</t>
  </si>
  <si>
    <t>7333222R5</t>
  </si>
  <si>
    <t>Potrubí plastové vícevrstvé D 40x3,5 vč.tvarovek - dodávka a montáž vč.uchycení</t>
  </si>
  <si>
    <t>1862113075</t>
  </si>
  <si>
    <t>733811231</t>
  </si>
  <si>
    <t>Ochrana potrubí ústředního vytápění termoizolačními trubicemi z PE tl do 13 mm DN do 22 mm</t>
  </si>
  <si>
    <t>1820875620</t>
  </si>
  <si>
    <t>216+128+10</t>
  </si>
  <si>
    <t>733811232</t>
  </si>
  <si>
    <t>Ochrana potrubí ústředního vytápění termoizolačními trubicemi z PE tl do 13 mm DN do 45 mm</t>
  </si>
  <si>
    <t>-1354509017</t>
  </si>
  <si>
    <t>131+36</t>
  </si>
  <si>
    <t>733811252</t>
  </si>
  <si>
    <t>Ochrana potrubí ústředního vytápění termoizolačními trubicemi z PE tl do 25 mm DN do 45 mm</t>
  </si>
  <si>
    <t>-1615565313</t>
  </si>
  <si>
    <t>MaR 01</t>
  </si>
  <si>
    <t>Slaboproudá kabeláž systému MaR Wiessmann dle typového schema dodaného s kotlovým zařízením ( v případě potřeby si dodavatel zajistí dodavatelskou dokumentaci MaR)</t>
  </si>
  <si>
    <t>-1699135297</t>
  </si>
  <si>
    <t>731000011</t>
  </si>
  <si>
    <t>Napojení a oživení systému doplňovaní REFLEX Filcontrol dle pokynů výrobce, rozvod 230V/50Hz</t>
  </si>
  <si>
    <t>590658594</t>
  </si>
  <si>
    <t>731000012</t>
  </si>
  <si>
    <t>Napojení a oživení systému úpravny pro změkčování dle pokynů výrobce, rozvod 230V/50Hz</t>
  </si>
  <si>
    <t>855694402</t>
  </si>
  <si>
    <t>731000013</t>
  </si>
  <si>
    <t>Napojení měřiče tepla 230V/50Hz dle montážního návod výrobce</t>
  </si>
  <si>
    <t>90604776</t>
  </si>
  <si>
    <t>998733102</t>
  </si>
  <si>
    <t>Přesun hmot tonážní pro rozvody potrubí v objektech v do 12 m</t>
  </si>
  <si>
    <t>-137914428</t>
  </si>
  <si>
    <t>734</t>
  </si>
  <si>
    <t>Ústřední vytápění - armatury</t>
  </si>
  <si>
    <t>734292713</t>
  </si>
  <si>
    <t>Kohout kulový přímý G 1/2 PN 42 do 185°C vnitřní závit</t>
  </si>
  <si>
    <t>1593853764</t>
  </si>
  <si>
    <t>734292715</t>
  </si>
  <si>
    <t>Kohout kulový přímý G 1 PN 42 do 185°C vnitřní závit</t>
  </si>
  <si>
    <t>1103824302</t>
  </si>
  <si>
    <t>734292716</t>
  </si>
  <si>
    <t>Kohout kulový přímý G 1 1/4 PN 42 do 185°C vnitřní závit</t>
  </si>
  <si>
    <t>2131487783</t>
  </si>
  <si>
    <t>734292717</t>
  </si>
  <si>
    <t>Kohout kulový přímý G 1 1/2 PN 42 do 185°C vnitřní závit</t>
  </si>
  <si>
    <t>176314274</t>
  </si>
  <si>
    <t>734291123</t>
  </si>
  <si>
    <t>Kohout plnící a vypouštěcí G 1/2 PN 10 do 90°C závitový</t>
  </si>
  <si>
    <t>1484725259</t>
  </si>
  <si>
    <t xml:space="preserve">Poznámka k položce:_x000d_
 </t>
  </si>
  <si>
    <t>734211120</t>
  </si>
  <si>
    <t>Ventil závitový odvzdušňovací G 1/2 PN 14 do 120°C automatický</t>
  </si>
  <si>
    <t>-847501317</t>
  </si>
  <si>
    <t>734242412</t>
  </si>
  <si>
    <t>Ventil závitový zpětný přímý G 1/2 PN 16 do 110°C</t>
  </si>
  <si>
    <t>69616490</t>
  </si>
  <si>
    <t>734242416</t>
  </si>
  <si>
    <t>Ventil závitový zpětný přímý G 6/4 PN 16 do 110°C</t>
  </si>
  <si>
    <t>1849531237</t>
  </si>
  <si>
    <t>734163441</t>
  </si>
  <si>
    <t>Filtr DN 15 PN 40 do 400°C z uhlíkové oceli s vypouštěcí přírubou</t>
  </si>
  <si>
    <t>-1444116040</t>
  </si>
  <si>
    <t>734163443</t>
  </si>
  <si>
    <t>Filtr DN 25 PN 40 do 400°C z uhlíkové oceli s vypouštěcí přírubou</t>
  </si>
  <si>
    <t>-1260418908</t>
  </si>
  <si>
    <t>734163444</t>
  </si>
  <si>
    <t>Filtr DN 32 PN 40 do 400°C z uhlíkové oceli s vypouštěcí přírubou</t>
  </si>
  <si>
    <t>1191764513</t>
  </si>
  <si>
    <t>734163445</t>
  </si>
  <si>
    <t>Filtr DN 40 PN 40 do 400°C z uhlíkové oceli s vypouštěcí přírubou</t>
  </si>
  <si>
    <t>-879325751</t>
  </si>
  <si>
    <t>734209112</t>
  </si>
  <si>
    <t>Montáž armatury závitové s dvěma závity G 3/8</t>
  </si>
  <si>
    <t>163620429</t>
  </si>
  <si>
    <t>vyvažovací ventil STAD</t>
  </si>
  <si>
    <t>5510000R1</t>
  </si>
  <si>
    <t>Vyvažovací ventil STAD DN 10 s vypouštěním umožňující přednastavení průtoku, uzavírání a měření průtoku a teplot</t>
  </si>
  <si>
    <t>1605339443</t>
  </si>
  <si>
    <t>734209114</t>
  </si>
  <si>
    <t>Montáž armatury závitové s dvěma závity G 3/4</t>
  </si>
  <si>
    <t>-1365916697</t>
  </si>
  <si>
    <t>5510000R3</t>
  </si>
  <si>
    <t>Vyvažovací ventil STAD DN 20 s vypouštěním umožňující přednastavení průtoku, uzavírání a měření průtoku a teplot</t>
  </si>
  <si>
    <t>-1285186997</t>
  </si>
  <si>
    <t>734209115</t>
  </si>
  <si>
    <t>Montáž armatury závitové s dvěma závity G 1</t>
  </si>
  <si>
    <t>-813309031</t>
  </si>
  <si>
    <t>5510000R2</t>
  </si>
  <si>
    <t>Vyvažovací ventil STAD DN 25 s vypouštěním umožňující přednastavení průtoku, uzavírání a měření průtoku a teplot</t>
  </si>
  <si>
    <t>-1848424503</t>
  </si>
  <si>
    <t>734000002</t>
  </si>
  <si>
    <t>Vyregulování top.okruhu na ventilech STAD</t>
  </si>
  <si>
    <t>1443208585</t>
  </si>
  <si>
    <t>734221682</t>
  </si>
  <si>
    <t>Termostatická hlavice kapalinová PN 10 do 110°C otopných těles VK</t>
  </si>
  <si>
    <t>-1395272677</t>
  </si>
  <si>
    <t>7342216R2</t>
  </si>
  <si>
    <t>Termostatická hlavice kapalinová chrom</t>
  </si>
  <si>
    <t>864419605</t>
  </si>
  <si>
    <t>7342613R1</t>
  </si>
  <si>
    <t>Šroubení topenářské rohové chrom G 1/2 x M 24 regulační - montáž a dodávka</t>
  </si>
  <si>
    <t>160569076</t>
  </si>
  <si>
    <t>7342613R3</t>
  </si>
  <si>
    <t>Termostatický ventil rohový chrom G 1/2 x M 24 - montáž a dodávka</t>
  </si>
  <si>
    <t>1114454015</t>
  </si>
  <si>
    <t>7342613R4</t>
  </si>
  <si>
    <t>Vekoluxivar pro dvoutrubkový systém EK s adaptéry AVK 01 - montáž a dodávka</t>
  </si>
  <si>
    <t>321473763</t>
  </si>
  <si>
    <t>734411123</t>
  </si>
  <si>
    <t>Teploměr technický s pevným stonkem a jímkou zadní připojení průměr 100 mm délky 50 mm</t>
  </si>
  <si>
    <t>-164662591</t>
  </si>
  <si>
    <t>7344211R1</t>
  </si>
  <si>
    <t>Manometr vč.třícestného kohoutu a smyčky - montáž a dodávka</t>
  </si>
  <si>
    <t>1316482116</t>
  </si>
  <si>
    <t>998734102</t>
  </si>
  <si>
    <t>Přesun hmot tonážní pro armatury v objektech v do 12 m</t>
  </si>
  <si>
    <t>-1715702834</t>
  </si>
  <si>
    <t>735</t>
  </si>
  <si>
    <t>Ústřední vytápění - otopná tělesa</t>
  </si>
  <si>
    <t>735152471</t>
  </si>
  <si>
    <t>Otopné těleso panelové VK dvoudeskové 1 přídavná přestupní plocha výška/délka 600/400mm výkon 515 W</t>
  </si>
  <si>
    <t>-2145957741</t>
  </si>
  <si>
    <t>735152474</t>
  </si>
  <si>
    <t>Otopné těleso panelové VK dvoudeskové 1 přídavná přestupní plocha výška/délka 600/700 mm výkon 902 W</t>
  </si>
  <si>
    <t>104835859</t>
  </si>
  <si>
    <t>735152475</t>
  </si>
  <si>
    <t>Otopné těleso panelové VK dvoudeskové 1 přídavná přestupní plocha výška/délka 600/800mm výkon 1030 W</t>
  </si>
  <si>
    <t>120207728</t>
  </si>
  <si>
    <t>735152479</t>
  </si>
  <si>
    <t>Otopné těleso panelové VK dvoudeskové 1 přídavná přestupní plocha výška/délka 600/1200mm výkon 1546W</t>
  </si>
  <si>
    <t>-1730596316</t>
  </si>
  <si>
    <t>735152575</t>
  </si>
  <si>
    <t>Otopné těleso panelové VK dvoudeskové 2 přídavné přestupní plochy výška/délka 600/800mm výkon 1343 W</t>
  </si>
  <si>
    <t>1113846830</t>
  </si>
  <si>
    <t>735152580</t>
  </si>
  <si>
    <t>Otopné těleso panelové VK dvoudeskové 2 přídavné přestupní plochy výška/délka 600/1400mm výkon 2351W</t>
  </si>
  <si>
    <t>1124406067</t>
  </si>
  <si>
    <t>735152619</t>
  </si>
  <si>
    <t>Otopné těleso panelové VK třídeskové 3 přídavné přestupní plochy výška/délka 300/1200mm výkon 1655 W</t>
  </si>
  <si>
    <t>-49377313</t>
  </si>
  <si>
    <t>735152680</t>
  </si>
  <si>
    <t>Otopné těleso panelové VK třídeskové 3 přídavné přestupní plochy výška/délka 600/1400mm výkon 3368 W</t>
  </si>
  <si>
    <t>-60796878</t>
  </si>
  <si>
    <t>735164511</t>
  </si>
  <si>
    <t>Montáž otopného tělesa trubkového na stěnu výšky tělesa do 1500 mm</t>
  </si>
  <si>
    <t>926610777</t>
  </si>
  <si>
    <t>54153018</t>
  </si>
  <si>
    <t>těleso trubkové přímotopné 1220x600mm 300W</t>
  </si>
  <si>
    <t>1162486655</t>
  </si>
  <si>
    <t>998735102</t>
  </si>
  <si>
    <t>Přesun hmot tonážní pro otopná tělesa v objektech v do 12 m</t>
  </si>
  <si>
    <t>677214223</t>
  </si>
  <si>
    <t>767995115</t>
  </si>
  <si>
    <t>Montáž atypických zámečnických konstrukcí hmotnosti do 100 kg</t>
  </si>
  <si>
    <t>-177266603</t>
  </si>
  <si>
    <t>doplňkový materiál k uchycení zařízení a potrubí</t>
  </si>
  <si>
    <t>5530000R1</t>
  </si>
  <si>
    <t>Ocelová konstrukce pro uchycení zařízení a potrubí - výroba a dodávka</t>
  </si>
  <si>
    <t>-1672169921</t>
  </si>
  <si>
    <t>783614551</t>
  </si>
  <si>
    <t>Základní jednonásobný syntetický nátěr potrubí DN do 50 mm</t>
  </si>
  <si>
    <t>-1550970319</t>
  </si>
  <si>
    <t>teplovodní</t>
  </si>
  <si>
    <t>plynovodní</t>
  </si>
  <si>
    <t>783617611</t>
  </si>
  <si>
    <t>Krycí dvojnásobný syntetický nátěr potrubí DN do 50 mm</t>
  </si>
  <si>
    <t>1110496698</t>
  </si>
  <si>
    <t>DEM</t>
  </si>
  <si>
    <t>731200826</t>
  </si>
  <si>
    <t>Demontáž kotle ocelového na plynná nebo kapalná paliva výkon do 60 kW</t>
  </si>
  <si>
    <t>266338319</t>
  </si>
  <si>
    <t>731202810</t>
  </si>
  <si>
    <t>Rozřezání kotle ocelového demontovaného hmotnost do 500 kg</t>
  </si>
  <si>
    <t>1598194572</t>
  </si>
  <si>
    <t>7312000R1</t>
  </si>
  <si>
    <t>Demontáž technologických zařízení vč.rozřezání</t>
  </si>
  <si>
    <t>422275327</t>
  </si>
  <si>
    <t>mimo kotle</t>
  </si>
  <si>
    <t>stávající otopná soustava - radiátory deskové, článkové</t>
  </si>
  <si>
    <t>1200</t>
  </si>
  <si>
    <t>rozvodná potrubí otopné sousravy</t>
  </si>
  <si>
    <t>400</t>
  </si>
  <si>
    <t>rozvody plynu, armatury, plynoměr</t>
  </si>
  <si>
    <t>300</t>
  </si>
  <si>
    <t>731890801</t>
  </si>
  <si>
    <t>Přemístění demontovaných kotelen umístěných ve výšce nebo hloubce objektu do 6 m</t>
  </si>
  <si>
    <t>-2051844487</t>
  </si>
  <si>
    <t>-265708830</t>
  </si>
  <si>
    <t>Příplatek k odvozu suti a vybouraných hmot na skládku za každý další 1 km přes 1 km</t>
  </si>
  <si>
    <t>324471739</t>
  </si>
  <si>
    <t>ocel do sběru</t>
  </si>
  <si>
    <t>3*9</t>
  </si>
  <si>
    <t>ZKO</t>
  </si>
  <si>
    <t>Zkoušky</t>
  </si>
  <si>
    <t>03</t>
  </si>
  <si>
    <t>Desinfekční proplach potrubí ÚT</t>
  </si>
  <si>
    <t>-1213868369</t>
  </si>
  <si>
    <t>04</t>
  </si>
  <si>
    <t>Tlakové zkoušky potrubí ÚT, TV</t>
  </si>
  <si>
    <t>-517620539</t>
  </si>
  <si>
    <t>05</t>
  </si>
  <si>
    <t>Tlaková zkouška plynovodu</t>
  </si>
  <si>
    <t>1853446123</t>
  </si>
  <si>
    <t>06</t>
  </si>
  <si>
    <t>Výchozí revize a zpráva</t>
  </si>
  <si>
    <t>-315735252</t>
  </si>
  <si>
    <t>07</t>
  </si>
  <si>
    <t>Zaškolení obsluhy</t>
  </si>
  <si>
    <t>579702233</t>
  </si>
  <si>
    <t>G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</si>
  <si>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</si>
  <si>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</si>
  <si>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</si>
  <si>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</si>
  <si>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</si>
  <si>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</si>
  <si>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</si>
  <si>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</si>
  <si>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</si>
  <si>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</si>
  <si>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012103000a</t>
  </si>
  <si>
    <t>Geodetické práce před výstavbou - Výškové a polohové vytýčení všech inženýrských sítí na staveništi a jejich ověření u správců</t>
  </si>
  <si>
    <t>1024</t>
  </si>
  <si>
    <t>-420355647</t>
  </si>
  <si>
    <t>013254000</t>
  </si>
  <si>
    <t>Dokumentace skutečného provedení stavby</t>
  </si>
  <si>
    <t>-154635622</t>
  </si>
  <si>
    <t>013294000</t>
  </si>
  <si>
    <t>Ostatní dokumentace</t>
  </si>
  <si>
    <t>749123332</t>
  </si>
  <si>
    <t>- dokumentace kotevních prvků systémového kontaktního zateplovacího systému</t>
  </si>
  <si>
    <t>- dokumentace postupů bourání a podchycování</t>
  </si>
  <si>
    <t>celkově :</t>
  </si>
  <si>
    <t>VRN3</t>
  </si>
  <si>
    <t>Zařízení staveniště</t>
  </si>
  <si>
    <t>030001000</t>
  </si>
  <si>
    <t>-2115060985</t>
  </si>
  <si>
    <t>- vybavení ZS</t>
  </si>
  <si>
    <t>033203000</t>
  </si>
  <si>
    <t>Energie pro zařízení staveniště</t>
  </si>
  <si>
    <t>1695718361</t>
  </si>
  <si>
    <t>- náklady na veškeré energie související s realizací akce, vč.připojení</t>
  </si>
  <si>
    <t>staveniště na inženýrské sítě</t>
  </si>
  <si>
    <t>034002000</t>
  </si>
  <si>
    <t>Zabezpečení staveniště</t>
  </si>
  <si>
    <t>-1690388727</t>
  </si>
  <si>
    <t>- opatření k zajištění bezpečnosti účastníků realizace akce a veřejnosti</t>
  </si>
  <si>
    <t>(zejména zajištění staveniště, bezpečnostní tabulky apod.)</t>
  </si>
  <si>
    <t>039002000</t>
  </si>
  <si>
    <t>Zrušení zařízení staveniště</t>
  </si>
  <si>
    <t>1982256000</t>
  </si>
  <si>
    <t xml:space="preserve"> - včetně úklidu a uvedení okolí stavby do původního stavu</t>
  </si>
  <si>
    <t>VRN4</t>
  </si>
  <si>
    <t>Inženýrská činnost</t>
  </si>
  <si>
    <t>041403000</t>
  </si>
  <si>
    <t>Koordinátor BOZP na staveništi</t>
  </si>
  <si>
    <t>-1492349626</t>
  </si>
  <si>
    <t>043103000</t>
  </si>
  <si>
    <t>Zkoušky bez rozlišení</t>
  </si>
  <si>
    <t>1989687620</t>
  </si>
  <si>
    <t>- zkoušky neuvedené položkově budou oceněny zde</t>
  </si>
  <si>
    <t>043203000</t>
  </si>
  <si>
    <t>Měření, monitoring, rozbory bez rozlišení</t>
  </si>
  <si>
    <t>-1622535340</t>
  </si>
  <si>
    <t>-standartní kontrola výztuže, kotevních prvků a svárů</t>
  </si>
  <si>
    <t>-kontrola odkrytých stávajících nosných konstrukcí z hlediska možných poruch,</t>
  </si>
  <si>
    <t>nevhodných zásahů či degradačních změn</t>
  </si>
  <si>
    <t>- ostatní kontroly nových konstrukcí dle požadavků výrobců a platných předpisů</t>
  </si>
  <si>
    <t>044002000</t>
  </si>
  <si>
    <t>Revize</t>
  </si>
  <si>
    <t>-190546075</t>
  </si>
  <si>
    <t xml:space="preserve">- revize TZB jsou uvedeny u jednotlivých profesí, v případě absence </t>
  </si>
  <si>
    <t>některé z nezbytně nutných zkoušek bude tato zkouška oceněna zde</t>
  </si>
  <si>
    <t>045002000</t>
  </si>
  <si>
    <t>Kompletační a koordinační činnost</t>
  </si>
  <si>
    <t>-603025660</t>
  </si>
  <si>
    <t>VRN5</t>
  </si>
  <si>
    <t>Finanční náklady</t>
  </si>
  <si>
    <t>051303000a</t>
  </si>
  <si>
    <t xml:space="preserve">Ostatní finanční náklady - pojištění stavby </t>
  </si>
  <si>
    <t>467997065</t>
  </si>
  <si>
    <t>051303000b</t>
  </si>
  <si>
    <t>Ostatní finanční náklady - obstarání dokladů a stanovisek veřejnoprávních orgánů a institucí</t>
  </si>
  <si>
    <t>1148502493</t>
  </si>
  <si>
    <t>051303000c</t>
  </si>
  <si>
    <t>Ostatní finanční náklady - pojištění odpovědnosti dodavatele včetně všech subdodavatelů</t>
  </si>
  <si>
    <t>sobour</t>
  </si>
  <si>
    <t>-676376964</t>
  </si>
  <si>
    <t>VRN7</t>
  </si>
  <si>
    <t>Provozní vlivy</t>
  </si>
  <si>
    <t>071103000</t>
  </si>
  <si>
    <t>Provoz investora</t>
  </si>
  <si>
    <t>-358872438</t>
  </si>
  <si>
    <t>VRN9</t>
  </si>
  <si>
    <t>Ostatní náklady</t>
  </si>
  <si>
    <t>091002000</t>
  </si>
  <si>
    <t>Ostatní náklady související s objektem</t>
  </si>
  <si>
    <t>-1223131881</t>
  </si>
  <si>
    <t>- označení stavby cedulí, úklid a uvedení staveniště do původního stavu</t>
  </si>
  <si>
    <t>094103000</t>
  </si>
  <si>
    <t>Náklady na plánované vyklizení objektu</t>
  </si>
  <si>
    <t>-723823596</t>
  </si>
  <si>
    <t>kompletní vyklizení dotčených místností a demontážvnitřního vybavení</t>
  </si>
  <si>
    <t>091003000f</t>
  </si>
  <si>
    <t>Kontrola odpojení stavby od včech sítí a energií před zahájením demolice</t>
  </si>
  <si>
    <t>-1524486413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</si>
</sst>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top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TV20-012-TI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kulturního domu v Hájku čp.20 - Úspory energií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Hájek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1. 12. 2020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Hájek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BPO spol. s r.o.,Lidická 1239,36317 OSTROV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19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Stavební a konstrukčn...'!J30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'A - Stavební a konstrukčn...'!P146</f>
        <v>0</v>
      </c>
      <c r="AV95" s="129">
        <f>'A - Stavební a konstrukčn...'!J33</f>
        <v>0</v>
      </c>
      <c r="AW95" s="129">
        <f>'A - Stavební a konstrukčn...'!J34</f>
        <v>0</v>
      </c>
      <c r="AX95" s="129">
        <f>'A - Stavební a konstrukčn...'!J35</f>
        <v>0</v>
      </c>
      <c r="AY95" s="129">
        <f>'A - Stavební a konstrukčn...'!J36</f>
        <v>0</v>
      </c>
      <c r="AZ95" s="129">
        <f>'A - Stavební a konstrukčn...'!F33</f>
        <v>0</v>
      </c>
      <c r="BA95" s="129">
        <f>'A - Stavební a konstrukčn...'!F34</f>
        <v>0</v>
      </c>
      <c r="BB95" s="129">
        <f>'A - Stavební a konstrukčn...'!F35</f>
        <v>0</v>
      </c>
      <c r="BC95" s="129">
        <f>'A - Stavební a konstrukčn...'!F36</f>
        <v>0</v>
      </c>
      <c r="BD95" s="131">
        <f>'A - Stavební a konstrukčn...'!F37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19</v>
      </c>
      <c r="CM95" s="132" t="s">
        <v>89</v>
      </c>
    </row>
    <row r="96" s="7" customFormat="1" ht="24.75" customHeight="1">
      <c r="A96" s="120" t="s">
        <v>83</v>
      </c>
      <c r="B96" s="121"/>
      <c r="C96" s="122"/>
      <c r="D96" s="123" t="s">
        <v>78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 - Zařízení silnoproudé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'D - Zařízení silnoproudé ...'!P117</f>
        <v>0</v>
      </c>
      <c r="AV96" s="129">
        <f>'D - Zařízení silnoproudé ...'!J33</f>
        <v>0</v>
      </c>
      <c r="AW96" s="129">
        <f>'D - Zařízení silnoproudé ...'!J34</f>
        <v>0</v>
      </c>
      <c r="AX96" s="129">
        <f>'D - Zařízení silnoproudé ...'!J35</f>
        <v>0</v>
      </c>
      <c r="AY96" s="129">
        <f>'D - Zařízení silnoproudé ...'!J36</f>
        <v>0</v>
      </c>
      <c r="AZ96" s="129">
        <f>'D - Zařízení silnoproudé ...'!F33</f>
        <v>0</v>
      </c>
      <c r="BA96" s="129">
        <f>'D - Zařízení silnoproudé ...'!F34</f>
        <v>0</v>
      </c>
      <c r="BB96" s="129">
        <f>'D - Zařízení silnoproudé ...'!F35</f>
        <v>0</v>
      </c>
      <c r="BC96" s="129">
        <f>'D - Zařízení silnoproudé ...'!F36</f>
        <v>0</v>
      </c>
      <c r="BD96" s="131">
        <f>'D - Zařízení silnoproudé ...'!F37</f>
        <v>0</v>
      </c>
      <c r="BE96" s="7"/>
      <c r="BT96" s="132" t="s">
        <v>87</v>
      </c>
      <c r="BV96" s="132" t="s">
        <v>81</v>
      </c>
      <c r="BW96" s="132" t="s">
        <v>91</v>
      </c>
      <c r="BX96" s="132" t="s">
        <v>5</v>
      </c>
      <c r="CL96" s="132" t="s">
        <v>19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'E - Vytápění, rozvod plynu'!J30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'E - Vytápění, rozvod plynu'!P130</f>
        <v>0</v>
      </c>
      <c r="AV97" s="129">
        <f>'E - Vytápění, rozvod plynu'!J33</f>
        <v>0</v>
      </c>
      <c r="AW97" s="129">
        <f>'E - Vytápění, rozvod plynu'!J34</f>
        <v>0</v>
      </c>
      <c r="AX97" s="129">
        <f>'E - Vytápění, rozvod plynu'!J35</f>
        <v>0</v>
      </c>
      <c r="AY97" s="129">
        <f>'E - Vytápění, rozvod plynu'!J36</f>
        <v>0</v>
      </c>
      <c r="AZ97" s="129">
        <f>'E - Vytápění, rozvod plynu'!F33</f>
        <v>0</v>
      </c>
      <c r="BA97" s="129">
        <f>'E - Vytápění, rozvod plynu'!F34</f>
        <v>0</v>
      </c>
      <c r="BB97" s="129">
        <f>'E - Vytápění, rozvod plynu'!F35</f>
        <v>0</v>
      </c>
      <c r="BC97" s="129">
        <f>'E - Vytápění, rozvod plynu'!F36</f>
        <v>0</v>
      </c>
      <c r="BD97" s="131">
        <f>'E - Vytápění, rozvod plynu'!F37</f>
        <v>0</v>
      </c>
      <c r="BE97" s="7"/>
      <c r="BT97" s="132" t="s">
        <v>87</v>
      </c>
      <c r="BV97" s="132" t="s">
        <v>81</v>
      </c>
      <c r="BW97" s="132" t="s">
        <v>94</v>
      </c>
      <c r="BX97" s="132" t="s">
        <v>5</v>
      </c>
      <c r="CL97" s="132" t="s">
        <v>19</v>
      </c>
      <c r="CM97" s="132" t="s">
        <v>89</v>
      </c>
    </row>
    <row r="98" s="7" customFormat="1" ht="16.5" customHeight="1">
      <c r="A98" s="120" t="s">
        <v>83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'G - VRN'!J30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33">
        <v>0</v>
      </c>
      <c r="AT98" s="134">
        <f>ROUND(SUM(AV98:AW98),2)</f>
        <v>0</v>
      </c>
      <c r="AU98" s="135">
        <f>'G - VRN'!P123</f>
        <v>0</v>
      </c>
      <c r="AV98" s="134">
        <f>'G - VRN'!J33</f>
        <v>0</v>
      </c>
      <c r="AW98" s="134">
        <f>'G - VRN'!J34</f>
        <v>0</v>
      </c>
      <c r="AX98" s="134">
        <f>'G - VRN'!J35</f>
        <v>0</v>
      </c>
      <c r="AY98" s="134">
        <f>'G - VRN'!J36</f>
        <v>0</v>
      </c>
      <c r="AZ98" s="134">
        <f>'G - VRN'!F33</f>
        <v>0</v>
      </c>
      <c r="BA98" s="134">
        <f>'G - VRN'!F34</f>
        <v>0</v>
      </c>
      <c r="BB98" s="134">
        <f>'G - VRN'!F35</f>
        <v>0</v>
      </c>
      <c r="BC98" s="134">
        <f>'G - VRN'!F36</f>
        <v>0</v>
      </c>
      <c r="BD98" s="136">
        <f>'G - VRN'!F37</f>
        <v>0</v>
      </c>
      <c r="BE98" s="7"/>
      <c r="BT98" s="132" t="s">
        <v>87</v>
      </c>
      <c r="BV98" s="132" t="s">
        <v>81</v>
      </c>
      <c r="BW98" s="132" t="s">
        <v>97</v>
      </c>
      <c r="BX98" s="132" t="s">
        <v>5</v>
      </c>
      <c r="CL98" s="132" t="s">
        <v>19</v>
      </c>
      <c r="CM98" s="132" t="s">
        <v>89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uFc1rAief528KV1CQmYNBdx8hQPYoh5V/c+E5IbbN170N9PaciCAhiMEPpKJI4WkaSgKfYKsNS2cCe872sn7RA==" hashValue="1hBfyhto1/Zr4RXqHE0Al5yz2av3aJogrMCqfW2Z0OepNl/DLJQrRErISoX3FO5ZNZ0BEJWIX4p79Cwt9nyRX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 - Stavební a konstrukčn...'!C2" display="/"/>
    <hyperlink ref="A96" location="'D - Zařízení silnoproudé ...'!C2" display="/"/>
    <hyperlink ref="A97" location="'E - Vytápění, rozvod plynu'!C2" display="/"/>
    <hyperlink ref="A98" location="'G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hidden="1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Rekonstrukce kulturního domu v Hájku čp.20 - Úspory energií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ROUND((SUM(BE146:BE2224)),  2)</f>
        <v>0</v>
      </c>
      <c r="G33" s="39"/>
      <c r="H33" s="39"/>
      <c r="I33" s="156">
        <v>0.20999999999999999</v>
      </c>
      <c r="J33" s="155">
        <f>ROUND(((SUM(BE146:BE2224))*I33),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45</v>
      </c>
      <c r="F34" s="155">
        <f>ROUND((SUM(BF146:BF2224)),  2)</f>
        <v>0</v>
      </c>
      <c r="G34" s="39"/>
      <c r="H34" s="39"/>
      <c r="I34" s="156">
        <v>0.14999999999999999</v>
      </c>
      <c r="J34" s="155">
        <f>ROUND(((SUM(BF146:BF2224))*I34),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ROUND((SUM(BG146:BG2224)),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ROUND((SUM(BH146:BH2224)),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ROUND((SUM(BI146:BI2224)),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kulturního domu v Hájku čp.20 - Úspory energií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A - Stavební a konstrukční část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Hájek</v>
      </c>
      <c r="G89" s="41"/>
      <c r="H89" s="41"/>
      <c r="I89" s="33" t="s">
        <v>24</v>
      </c>
      <c r="J89" s="80" t="str">
        <f>IF(J12="","",J12)</f>
        <v>1. 12. 2020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26</v>
      </c>
      <c r="D91" s="41"/>
      <c r="E91" s="41"/>
      <c r="F91" s="28" t="str">
        <f>E15</f>
        <v>Obec Hájek</v>
      </c>
      <c r="G91" s="41"/>
      <c r="H91" s="41"/>
      <c r="I91" s="33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J146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J147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J148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J181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J259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J281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J285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J366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J663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89"/>
      <c r="J105" s="190">
        <f>J711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115</v>
      </c>
      <c r="E106" s="189"/>
      <c r="F106" s="189"/>
      <c r="G106" s="189"/>
      <c r="H106" s="189"/>
      <c r="I106" s="189"/>
      <c r="J106" s="190">
        <f>J758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116</v>
      </c>
      <c r="E107" s="189"/>
      <c r="F107" s="189"/>
      <c r="G107" s="189"/>
      <c r="H107" s="189"/>
      <c r="I107" s="189"/>
      <c r="J107" s="190">
        <f>J773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117</v>
      </c>
      <c r="E108" s="189"/>
      <c r="F108" s="189"/>
      <c r="G108" s="189"/>
      <c r="H108" s="189"/>
      <c r="I108" s="189"/>
      <c r="J108" s="190">
        <f>J929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118</v>
      </c>
      <c r="E109" s="189"/>
      <c r="F109" s="189"/>
      <c r="G109" s="189"/>
      <c r="H109" s="189"/>
      <c r="I109" s="189"/>
      <c r="J109" s="190">
        <f>J971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119</v>
      </c>
      <c r="E110" s="183"/>
      <c r="F110" s="183"/>
      <c r="G110" s="183"/>
      <c r="H110" s="183"/>
      <c r="I110" s="183"/>
      <c r="J110" s="184">
        <f>J973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120</v>
      </c>
      <c r="E111" s="189"/>
      <c r="F111" s="189"/>
      <c r="G111" s="189"/>
      <c r="H111" s="189"/>
      <c r="I111" s="189"/>
      <c r="J111" s="190">
        <f>J974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121</v>
      </c>
      <c r="E112" s="189"/>
      <c r="F112" s="189"/>
      <c r="G112" s="189"/>
      <c r="H112" s="189"/>
      <c r="I112" s="189"/>
      <c r="J112" s="190">
        <f>J1060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122</v>
      </c>
      <c r="E113" s="189"/>
      <c r="F113" s="189"/>
      <c r="G113" s="189"/>
      <c r="H113" s="189"/>
      <c r="I113" s="189"/>
      <c r="J113" s="190">
        <f>J1134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123</v>
      </c>
      <c r="E114" s="189"/>
      <c r="F114" s="189"/>
      <c r="G114" s="189"/>
      <c r="H114" s="189"/>
      <c r="I114" s="189"/>
      <c r="J114" s="190">
        <f>J1423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124</v>
      </c>
      <c r="E115" s="189"/>
      <c r="F115" s="189"/>
      <c r="G115" s="189"/>
      <c r="H115" s="189"/>
      <c r="I115" s="189"/>
      <c r="J115" s="190">
        <f>J1431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125</v>
      </c>
      <c r="E116" s="189"/>
      <c r="F116" s="189"/>
      <c r="G116" s="189"/>
      <c r="H116" s="189"/>
      <c r="I116" s="189"/>
      <c r="J116" s="190">
        <f>J1538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126</v>
      </c>
      <c r="E117" s="189"/>
      <c r="F117" s="189"/>
      <c r="G117" s="189"/>
      <c r="H117" s="189"/>
      <c r="I117" s="189"/>
      <c r="J117" s="190">
        <f>J1733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127</v>
      </c>
      <c r="E118" s="189"/>
      <c r="F118" s="189"/>
      <c r="G118" s="189"/>
      <c r="H118" s="189"/>
      <c r="I118" s="189"/>
      <c r="J118" s="190">
        <f>J1762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128</v>
      </c>
      <c r="E119" s="189"/>
      <c r="F119" s="189"/>
      <c r="G119" s="189"/>
      <c r="H119" s="189"/>
      <c r="I119" s="189"/>
      <c r="J119" s="190">
        <f>J1823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129</v>
      </c>
      <c r="E120" s="189"/>
      <c r="F120" s="189"/>
      <c r="G120" s="189"/>
      <c r="H120" s="189"/>
      <c r="I120" s="189"/>
      <c r="J120" s="190">
        <f>J1859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130</v>
      </c>
      <c r="E121" s="189"/>
      <c r="F121" s="189"/>
      <c r="G121" s="189"/>
      <c r="H121" s="189"/>
      <c r="I121" s="189"/>
      <c r="J121" s="190">
        <f>J1925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131</v>
      </c>
      <c r="E122" s="189"/>
      <c r="F122" s="189"/>
      <c r="G122" s="189"/>
      <c r="H122" s="189"/>
      <c r="I122" s="189"/>
      <c r="J122" s="190">
        <f>J1972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132</v>
      </c>
      <c r="E123" s="189"/>
      <c r="F123" s="189"/>
      <c r="G123" s="189"/>
      <c r="H123" s="189"/>
      <c r="I123" s="189"/>
      <c r="J123" s="190">
        <f>J1991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133</v>
      </c>
      <c r="E124" s="189"/>
      <c r="F124" s="189"/>
      <c r="G124" s="189"/>
      <c r="H124" s="189"/>
      <c r="I124" s="189"/>
      <c r="J124" s="190">
        <f>J2002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134</v>
      </c>
      <c r="E125" s="189"/>
      <c r="F125" s="189"/>
      <c r="G125" s="189"/>
      <c r="H125" s="189"/>
      <c r="I125" s="189"/>
      <c r="J125" s="190">
        <f>J2016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6"/>
      <c r="C126" s="187"/>
      <c r="D126" s="188" t="s">
        <v>135</v>
      </c>
      <c r="E126" s="189"/>
      <c r="F126" s="189"/>
      <c r="G126" s="189"/>
      <c r="H126" s="189"/>
      <c r="I126" s="189"/>
      <c r="J126" s="190">
        <f>J2130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70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136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175" t="str">
        <f>E7</f>
        <v>Rekonstrukce kulturního domu v Hájku čp.20 - Úspory energií</v>
      </c>
      <c r="F136" s="33"/>
      <c r="G136" s="33"/>
      <c r="H136" s="33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99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77" t="str">
        <f>E9</f>
        <v xml:space="preserve">A - Stavební a konstrukční část </v>
      </c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22</v>
      </c>
      <c r="D140" s="41"/>
      <c r="E140" s="41"/>
      <c r="F140" s="28" t="str">
        <f>F12</f>
        <v>Hájek</v>
      </c>
      <c r="G140" s="41"/>
      <c r="H140" s="41"/>
      <c r="I140" s="33" t="s">
        <v>24</v>
      </c>
      <c r="J140" s="80" t="str">
        <f>IF(J12="","",J12)</f>
        <v>1. 12. 2020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40.05" customHeight="1">
      <c r="A142" s="39"/>
      <c r="B142" s="40"/>
      <c r="C142" s="33" t="s">
        <v>26</v>
      </c>
      <c r="D142" s="41"/>
      <c r="E142" s="41"/>
      <c r="F142" s="28" t="str">
        <f>E15</f>
        <v>Obec Hájek</v>
      </c>
      <c r="G142" s="41"/>
      <c r="H142" s="41"/>
      <c r="I142" s="33" t="s">
        <v>32</v>
      </c>
      <c r="J142" s="37" t="str">
        <f>E21</f>
        <v>BPO spol. s r.o.,Lidická 1239,36317 OSTROV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5.15" customHeight="1">
      <c r="A143" s="39"/>
      <c r="B143" s="40"/>
      <c r="C143" s="33" t="s">
        <v>30</v>
      </c>
      <c r="D143" s="41"/>
      <c r="E143" s="41"/>
      <c r="F143" s="28" t="str">
        <f>IF(E18="","",E18)</f>
        <v>Vyplň údaj</v>
      </c>
      <c r="G143" s="41"/>
      <c r="H143" s="41"/>
      <c r="I143" s="33" t="s">
        <v>35</v>
      </c>
      <c r="J143" s="37" t="str">
        <f>E24</f>
        <v>Tomanová Ing.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0.32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11" customFormat="1" ht="29.28" customHeight="1">
      <c r="A145" s="192"/>
      <c r="B145" s="193"/>
      <c r="C145" s="194" t="s">
        <v>137</v>
      </c>
      <c r="D145" s="195" t="s">
        <v>64</v>
      </c>
      <c r="E145" s="195" t="s">
        <v>60</v>
      </c>
      <c r="F145" s="195" t="s">
        <v>61</v>
      </c>
      <c r="G145" s="195" t="s">
        <v>138</v>
      </c>
      <c r="H145" s="195" t="s">
        <v>139</v>
      </c>
      <c r="I145" s="195" t="s">
        <v>140</v>
      </c>
      <c r="J145" s="195" t="s">
        <v>103</v>
      </c>
      <c r="K145" s="196" t="s">
        <v>141</v>
      </c>
      <c r="L145" s="197"/>
      <c r="M145" s="101" t="s">
        <v>1</v>
      </c>
      <c r="N145" s="102" t="s">
        <v>43</v>
      </c>
      <c r="O145" s="102" t="s">
        <v>142</v>
      </c>
      <c r="P145" s="102" t="s">
        <v>143</v>
      </c>
      <c r="Q145" s="102" t="s">
        <v>144</v>
      </c>
      <c r="R145" s="102" t="s">
        <v>145</v>
      </c>
      <c r="S145" s="102" t="s">
        <v>146</v>
      </c>
      <c r="T145" s="103" t="s">
        <v>147</v>
      </c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</row>
    <row r="146" s="2" customFormat="1" ht="22.8" customHeight="1">
      <c r="A146" s="39"/>
      <c r="B146" s="40"/>
      <c r="C146" s="108" t="s">
        <v>148</v>
      </c>
      <c r="D146" s="41"/>
      <c r="E146" s="41"/>
      <c r="F146" s="41"/>
      <c r="G146" s="41"/>
      <c r="H146" s="41"/>
      <c r="I146" s="41"/>
      <c r="J146" s="198">
        <f>BK146</f>
        <v>0</v>
      </c>
      <c r="K146" s="41"/>
      <c r="L146" s="45"/>
      <c r="M146" s="104"/>
      <c r="N146" s="199"/>
      <c r="O146" s="105"/>
      <c r="P146" s="200">
        <f>P147+P973</f>
        <v>0</v>
      </c>
      <c r="Q146" s="105"/>
      <c r="R146" s="200">
        <f>R147+R973</f>
        <v>196.00732978000002</v>
      </c>
      <c r="S146" s="105"/>
      <c r="T146" s="201">
        <f>T147+T973</f>
        <v>87.770825000000031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78</v>
      </c>
      <c r="AU146" s="18" t="s">
        <v>105</v>
      </c>
      <c r="BK146" s="202">
        <f>BK147+BK973</f>
        <v>0</v>
      </c>
    </row>
    <row r="147" s="12" customFormat="1" ht="25.92" customHeight="1">
      <c r="A147" s="12"/>
      <c r="B147" s="203"/>
      <c r="C147" s="204"/>
      <c r="D147" s="205" t="s">
        <v>78</v>
      </c>
      <c r="E147" s="206" t="s">
        <v>149</v>
      </c>
      <c r="F147" s="206" t="s">
        <v>150</v>
      </c>
      <c r="G147" s="204"/>
      <c r="H147" s="204"/>
      <c r="I147" s="207"/>
      <c r="J147" s="208">
        <f>BK147</f>
        <v>0</v>
      </c>
      <c r="K147" s="204"/>
      <c r="L147" s="209"/>
      <c r="M147" s="210"/>
      <c r="N147" s="211"/>
      <c r="O147" s="211"/>
      <c r="P147" s="212">
        <f>P148+P181+P259+P281+P285+P366+P663+P711+P758+P773+P929+P971</f>
        <v>0</v>
      </c>
      <c r="Q147" s="211"/>
      <c r="R147" s="212">
        <f>R148+R181+R259+R281+R285+R366+R663+R711+R758+R773+R929+R971</f>
        <v>166.54090534000002</v>
      </c>
      <c r="S147" s="211"/>
      <c r="T147" s="213">
        <f>T148+T181+T259+T281+T285+T366+T663+T711+T758+T773+T929+T971</f>
        <v>79.300180000000026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87</v>
      </c>
      <c r="AT147" s="215" t="s">
        <v>78</v>
      </c>
      <c r="AU147" s="215" t="s">
        <v>79</v>
      </c>
      <c r="AY147" s="214" t="s">
        <v>151</v>
      </c>
      <c r="BK147" s="216">
        <f>BK148+BK181+BK259+BK281+BK285+BK366+BK663+BK711+BK758+BK773+BK929+BK971</f>
        <v>0</v>
      </c>
    </row>
    <row r="148" s="12" customFormat="1" ht="22.8" customHeight="1">
      <c r="A148" s="12"/>
      <c r="B148" s="203"/>
      <c r="C148" s="204"/>
      <c r="D148" s="205" t="s">
        <v>78</v>
      </c>
      <c r="E148" s="217" t="s">
        <v>87</v>
      </c>
      <c r="F148" s="217" t="s">
        <v>152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SUM(P149:P180)</f>
        <v>0</v>
      </c>
      <c r="Q148" s="211"/>
      <c r="R148" s="212">
        <f>SUM(R149:R180)</f>
        <v>0</v>
      </c>
      <c r="S148" s="211"/>
      <c r="T148" s="213">
        <f>SUM(T149:T180)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87</v>
      </c>
      <c r="AT148" s="215" t="s">
        <v>78</v>
      </c>
      <c r="AU148" s="215" t="s">
        <v>87</v>
      </c>
      <c r="AY148" s="214" t="s">
        <v>151</v>
      </c>
      <c r="BK148" s="216">
        <f>SUM(BK149:BK180)</f>
        <v>0</v>
      </c>
    </row>
    <row r="149" s="2" customFormat="1" ht="21.75" customHeight="1">
      <c r="A149" s="39"/>
      <c r="B149" s="40"/>
      <c r="C149" s="219" t="s">
        <v>87</v>
      </c>
      <c r="D149" s="219" t="s">
        <v>153</v>
      </c>
      <c r="E149" s="220" t="s">
        <v>154</v>
      </c>
      <c r="F149" s="221" t="s">
        <v>155</v>
      </c>
      <c r="G149" s="222" t="s">
        <v>156</v>
      </c>
      <c r="H149" s="223">
        <v>45</v>
      </c>
      <c r="I149" s="224"/>
      <c r="J149" s="225">
        <f>ROUND(I149*H149,2)</f>
        <v>0</v>
      </c>
      <c r="K149" s="221" t="s">
        <v>157</v>
      </c>
      <c r="L149" s="45"/>
      <c r="M149" s="226" t="s">
        <v>1</v>
      </c>
      <c r="N149" s="227" t="s">
        <v>44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158</v>
      </c>
      <c r="AT149" s="230" t="s">
        <v>153</v>
      </c>
      <c r="AU149" s="230" t="s">
        <v>89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87</v>
      </c>
      <c r="BK149" s="231">
        <f>ROUND(I149*H149,2)</f>
        <v>0</v>
      </c>
      <c r="BL149" s="18" t="s">
        <v>158</v>
      </c>
      <c r="BM149" s="230" t="s">
        <v>159</v>
      </c>
    </row>
    <row r="150" s="13" customFormat="1">
      <c r="A150" s="13"/>
      <c r="B150" s="232"/>
      <c r="C150" s="233"/>
      <c r="D150" s="234" t="s">
        <v>160</v>
      </c>
      <c r="E150" s="235" t="s">
        <v>1</v>
      </c>
      <c r="F150" s="236" t="s">
        <v>161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160</v>
      </c>
      <c r="AU150" s="242" t="s">
        <v>89</v>
      </c>
      <c r="AV150" s="13" t="s">
        <v>87</v>
      </c>
      <c r="AW150" s="13" t="s">
        <v>34</v>
      </c>
      <c r="AX150" s="13" t="s">
        <v>79</v>
      </c>
      <c r="AY150" s="242" t="s">
        <v>151</v>
      </c>
    </row>
    <row r="151" s="14" customFormat="1">
      <c r="A151" s="14"/>
      <c r="B151" s="243"/>
      <c r="C151" s="244"/>
      <c r="D151" s="234" t="s">
        <v>160</v>
      </c>
      <c r="E151" s="245" t="s">
        <v>1</v>
      </c>
      <c r="F151" s="246" t="s">
        <v>162</v>
      </c>
      <c r="G151" s="244"/>
      <c r="H151" s="247">
        <v>25.992000000000001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160</v>
      </c>
      <c r="AU151" s="253" t="s">
        <v>89</v>
      </c>
      <c r="AV151" s="14" t="s">
        <v>89</v>
      </c>
      <c r="AW151" s="14" t="s">
        <v>34</v>
      </c>
      <c r="AX151" s="14" t="s">
        <v>79</v>
      </c>
      <c r="AY151" s="253" t="s">
        <v>151</v>
      </c>
    </row>
    <row r="152" s="14" customFormat="1">
      <c r="A152" s="14"/>
      <c r="B152" s="243"/>
      <c r="C152" s="244"/>
      <c r="D152" s="234" t="s">
        <v>160</v>
      </c>
      <c r="E152" s="245" t="s">
        <v>1</v>
      </c>
      <c r="F152" s="246" t="s">
        <v>163</v>
      </c>
      <c r="G152" s="244"/>
      <c r="H152" s="247">
        <v>8.5139999999999993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160</v>
      </c>
      <c r="AU152" s="253" t="s">
        <v>89</v>
      </c>
      <c r="AV152" s="14" t="s">
        <v>89</v>
      </c>
      <c r="AW152" s="14" t="s">
        <v>34</v>
      </c>
      <c r="AX152" s="14" t="s">
        <v>79</v>
      </c>
      <c r="AY152" s="253" t="s">
        <v>151</v>
      </c>
    </row>
    <row r="153" s="14" customFormat="1">
      <c r="A153" s="14"/>
      <c r="B153" s="243"/>
      <c r="C153" s="244"/>
      <c r="D153" s="234" t="s">
        <v>160</v>
      </c>
      <c r="E153" s="245" t="s">
        <v>1</v>
      </c>
      <c r="F153" s="246" t="s">
        <v>164</v>
      </c>
      <c r="G153" s="244"/>
      <c r="H153" s="247">
        <v>6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160</v>
      </c>
      <c r="AU153" s="253" t="s">
        <v>89</v>
      </c>
      <c r="AV153" s="14" t="s">
        <v>89</v>
      </c>
      <c r="AW153" s="14" t="s">
        <v>34</v>
      </c>
      <c r="AX153" s="14" t="s">
        <v>79</v>
      </c>
      <c r="AY153" s="253" t="s">
        <v>151</v>
      </c>
    </row>
    <row r="154" s="14" customFormat="1">
      <c r="A154" s="14"/>
      <c r="B154" s="243"/>
      <c r="C154" s="244"/>
      <c r="D154" s="234" t="s">
        <v>160</v>
      </c>
      <c r="E154" s="245" t="s">
        <v>1</v>
      </c>
      <c r="F154" s="246" t="s">
        <v>165</v>
      </c>
      <c r="G154" s="244"/>
      <c r="H154" s="247">
        <v>4.4939999999999998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160</v>
      </c>
      <c r="AU154" s="253" t="s">
        <v>89</v>
      </c>
      <c r="AV154" s="14" t="s">
        <v>89</v>
      </c>
      <c r="AW154" s="14" t="s">
        <v>34</v>
      </c>
      <c r="AX154" s="14" t="s">
        <v>79</v>
      </c>
      <c r="AY154" s="253" t="s">
        <v>151</v>
      </c>
    </row>
    <row r="155" s="15" customFormat="1">
      <c r="A155" s="15"/>
      <c r="B155" s="254"/>
      <c r="C155" s="255"/>
      <c r="D155" s="234" t="s">
        <v>160</v>
      </c>
      <c r="E155" s="256" t="s">
        <v>1</v>
      </c>
      <c r="F155" s="257" t="s">
        <v>166</v>
      </c>
      <c r="G155" s="255"/>
      <c r="H155" s="258">
        <v>45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160</v>
      </c>
      <c r="AU155" s="264" t="s">
        <v>89</v>
      </c>
      <c r="AV155" s="15" t="s">
        <v>158</v>
      </c>
      <c r="AW155" s="15" t="s">
        <v>34</v>
      </c>
      <c r="AX155" s="15" t="s">
        <v>87</v>
      </c>
      <c r="AY155" s="264" t="s">
        <v>151</v>
      </c>
    </row>
    <row r="156" s="13" customFormat="1">
      <c r="A156" s="13"/>
      <c r="B156" s="232"/>
      <c r="C156" s="233"/>
      <c r="D156" s="234" t="s">
        <v>160</v>
      </c>
      <c r="E156" s="235" t="s">
        <v>1</v>
      </c>
      <c r="F156" s="236" t="s">
        <v>167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160</v>
      </c>
      <c r="AU156" s="242" t="s">
        <v>89</v>
      </c>
      <c r="AV156" s="13" t="s">
        <v>87</v>
      </c>
      <c r="AW156" s="13" t="s">
        <v>34</v>
      </c>
      <c r="AX156" s="13" t="s">
        <v>79</v>
      </c>
      <c r="AY156" s="242" t="s">
        <v>151</v>
      </c>
    </row>
    <row r="157" s="13" customFormat="1">
      <c r="A157" s="13"/>
      <c r="B157" s="232"/>
      <c r="C157" s="233"/>
      <c r="D157" s="234" t="s">
        <v>160</v>
      </c>
      <c r="E157" s="235" t="s">
        <v>1</v>
      </c>
      <c r="F157" s="236" t="s">
        <v>168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160</v>
      </c>
      <c r="AU157" s="242" t="s">
        <v>89</v>
      </c>
      <c r="AV157" s="13" t="s">
        <v>87</v>
      </c>
      <c r="AW157" s="13" t="s">
        <v>34</v>
      </c>
      <c r="AX157" s="13" t="s">
        <v>79</v>
      </c>
      <c r="AY157" s="242" t="s">
        <v>151</v>
      </c>
    </row>
    <row r="158" s="13" customFormat="1">
      <c r="A158" s="13"/>
      <c r="B158" s="232"/>
      <c r="C158" s="233"/>
      <c r="D158" s="234" t="s">
        <v>160</v>
      </c>
      <c r="E158" s="235" t="s">
        <v>1</v>
      </c>
      <c r="F158" s="236" t="s">
        <v>169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160</v>
      </c>
      <c r="AU158" s="242" t="s">
        <v>89</v>
      </c>
      <c r="AV158" s="13" t="s">
        <v>87</v>
      </c>
      <c r="AW158" s="13" t="s">
        <v>34</v>
      </c>
      <c r="AX158" s="13" t="s">
        <v>79</v>
      </c>
      <c r="AY158" s="242" t="s">
        <v>151</v>
      </c>
    </row>
    <row r="159" s="2" customFormat="1" ht="16.5" customHeight="1">
      <c r="A159" s="39"/>
      <c r="B159" s="40"/>
      <c r="C159" s="219" t="s">
        <v>89</v>
      </c>
      <c r="D159" s="219" t="s">
        <v>153</v>
      </c>
      <c r="E159" s="220" t="s">
        <v>170</v>
      </c>
      <c r="F159" s="221" t="s">
        <v>171</v>
      </c>
      <c r="G159" s="222" t="s">
        <v>156</v>
      </c>
      <c r="H159" s="223">
        <v>45</v>
      </c>
      <c r="I159" s="224"/>
      <c r="J159" s="225">
        <f>ROUND(I159*H159,2)</f>
        <v>0</v>
      </c>
      <c r="K159" s="221" t="s">
        <v>157</v>
      </c>
      <c r="L159" s="45"/>
      <c r="M159" s="226" t="s">
        <v>1</v>
      </c>
      <c r="N159" s="227" t="s">
        <v>44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158</v>
      </c>
      <c r="AT159" s="230" t="s">
        <v>153</v>
      </c>
      <c r="AU159" s="230" t="s">
        <v>89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87</v>
      </c>
      <c r="BK159" s="231">
        <f>ROUND(I159*H159,2)</f>
        <v>0</v>
      </c>
      <c r="BL159" s="18" t="s">
        <v>158</v>
      </c>
      <c r="BM159" s="230" t="s">
        <v>172</v>
      </c>
    </row>
    <row r="160" s="13" customFormat="1">
      <c r="A160" s="13"/>
      <c r="B160" s="232"/>
      <c r="C160" s="233"/>
      <c r="D160" s="234" t="s">
        <v>160</v>
      </c>
      <c r="E160" s="235" t="s">
        <v>1</v>
      </c>
      <c r="F160" s="236" t="s">
        <v>173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160</v>
      </c>
      <c r="AU160" s="242" t="s">
        <v>89</v>
      </c>
      <c r="AV160" s="13" t="s">
        <v>87</v>
      </c>
      <c r="AW160" s="13" t="s">
        <v>34</v>
      </c>
      <c r="AX160" s="13" t="s">
        <v>79</v>
      </c>
      <c r="AY160" s="242" t="s">
        <v>151</v>
      </c>
    </row>
    <row r="161" s="13" customFormat="1">
      <c r="A161" s="13"/>
      <c r="B161" s="232"/>
      <c r="C161" s="233"/>
      <c r="D161" s="234" t="s">
        <v>160</v>
      </c>
      <c r="E161" s="235" t="s">
        <v>1</v>
      </c>
      <c r="F161" s="236" t="s">
        <v>174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160</v>
      </c>
      <c r="AU161" s="242" t="s">
        <v>89</v>
      </c>
      <c r="AV161" s="13" t="s">
        <v>87</v>
      </c>
      <c r="AW161" s="13" t="s">
        <v>34</v>
      </c>
      <c r="AX161" s="13" t="s">
        <v>79</v>
      </c>
      <c r="AY161" s="242" t="s">
        <v>151</v>
      </c>
    </row>
    <row r="162" s="14" customFormat="1">
      <c r="A162" s="14"/>
      <c r="B162" s="243"/>
      <c r="C162" s="244"/>
      <c r="D162" s="234" t="s">
        <v>160</v>
      </c>
      <c r="E162" s="245" t="s">
        <v>1</v>
      </c>
      <c r="F162" s="246" t="s">
        <v>175</v>
      </c>
      <c r="G162" s="244"/>
      <c r="H162" s="247">
        <v>45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160</v>
      </c>
      <c r="AU162" s="253" t="s">
        <v>89</v>
      </c>
      <c r="AV162" s="14" t="s">
        <v>89</v>
      </c>
      <c r="AW162" s="14" t="s">
        <v>34</v>
      </c>
      <c r="AX162" s="14" t="s">
        <v>87</v>
      </c>
      <c r="AY162" s="253" t="s">
        <v>151</v>
      </c>
    </row>
    <row r="163" s="13" customFormat="1">
      <c r="A163" s="13"/>
      <c r="B163" s="232"/>
      <c r="C163" s="233"/>
      <c r="D163" s="234" t="s">
        <v>160</v>
      </c>
      <c r="E163" s="235" t="s">
        <v>1</v>
      </c>
      <c r="F163" s="236" t="s">
        <v>167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160</v>
      </c>
      <c r="AU163" s="242" t="s">
        <v>89</v>
      </c>
      <c r="AV163" s="13" t="s">
        <v>87</v>
      </c>
      <c r="AW163" s="13" t="s">
        <v>34</v>
      </c>
      <c r="AX163" s="13" t="s">
        <v>79</v>
      </c>
      <c r="AY163" s="242" t="s">
        <v>151</v>
      </c>
    </row>
    <row r="164" s="13" customFormat="1">
      <c r="A164" s="13"/>
      <c r="B164" s="232"/>
      <c r="C164" s="233"/>
      <c r="D164" s="234" t="s">
        <v>160</v>
      </c>
      <c r="E164" s="235" t="s">
        <v>1</v>
      </c>
      <c r="F164" s="236" t="s">
        <v>168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160</v>
      </c>
      <c r="AU164" s="242" t="s">
        <v>89</v>
      </c>
      <c r="AV164" s="13" t="s">
        <v>87</v>
      </c>
      <c r="AW164" s="13" t="s">
        <v>34</v>
      </c>
      <c r="AX164" s="13" t="s">
        <v>79</v>
      </c>
      <c r="AY164" s="242" t="s">
        <v>151</v>
      </c>
    </row>
    <row r="165" s="13" customFormat="1">
      <c r="A165" s="13"/>
      <c r="B165" s="232"/>
      <c r="C165" s="233"/>
      <c r="D165" s="234" t="s">
        <v>160</v>
      </c>
      <c r="E165" s="235" t="s">
        <v>1</v>
      </c>
      <c r="F165" s="236" t="s">
        <v>169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160</v>
      </c>
      <c r="AU165" s="242" t="s">
        <v>89</v>
      </c>
      <c r="AV165" s="13" t="s">
        <v>87</v>
      </c>
      <c r="AW165" s="13" t="s">
        <v>34</v>
      </c>
      <c r="AX165" s="13" t="s">
        <v>79</v>
      </c>
      <c r="AY165" s="242" t="s">
        <v>151</v>
      </c>
    </row>
    <row r="166" s="2" customFormat="1" ht="16.5" customHeight="1">
      <c r="A166" s="39"/>
      <c r="B166" s="40"/>
      <c r="C166" s="265" t="s">
        <v>176</v>
      </c>
      <c r="D166" s="265" t="s">
        <v>177</v>
      </c>
      <c r="E166" s="266" t="s">
        <v>178</v>
      </c>
      <c r="F166" s="267" t="s">
        <v>179</v>
      </c>
      <c r="G166" s="268" t="s">
        <v>180</v>
      </c>
      <c r="H166" s="269">
        <v>90</v>
      </c>
      <c r="I166" s="270"/>
      <c r="J166" s="271">
        <f>ROUND(I166*H166,2)</f>
        <v>0</v>
      </c>
      <c r="K166" s="267" t="s">
        <v>157</v>
      </c>
      <c r="L166" s="272"/>
      <c r="M166" s="273" t="s">
        <v>1</v>
      </c>
      <c r="N166" s="274" t="s">
        <v>44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181</v>
      </c>
      <c r="AT166" s="230" t="s">
        <v>177</v>
      </c>
      <c r="AU166" s="230" t="s">
        <v>89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87</v>
      </c>
      <c r="BK166" s="231">
        <f>ROUND(I166*H166,2)</f>
        <v>0</v>
      </c>
      <c r="BL166" s="18" t="s">
        <v>158</v>
      </c>
      <c r="BM166" s="230" t="s">
        <v>182</v>
      </c>
    </row>
    <row r="167" s="13" customFormat="1">
      <c r="A167" s="13"/>
      <c r="B167" s="232"/>
      <c r="C167" s="233"/>
      <c r="D167" s="234" t="s">
        <v>160</v>
      </c>
      <c r="E167" s="235" t="s">
        <v>1</v>
      </c>
      <c r="F167" s="236" t="s">
        <v>183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160</v>
      </c>
      <c r="AU167" s="242" t="s">
        <v>89</v>
      </c>
      <c r="AV167" s="13" t="s">
        <v>87</v>
      </c>
      <c r="AW167" s="13" t="s">
        <v>34</v>
      </c>
      <c r="AX167" s="13" t="s">
        <v>79</v>
      </c>
      <c r="AY167" s="242" t="s">
        <v>151</v>
      </c>
    </row>
    <row r="168" s="13" customFormat="1">
      <c r="A168" s="13"/>
      <c r="B168" s="232"/>
      <c r="C168" s="233"/>
      <c r="D168" s="234" t="s">
        <v>160</v>
      </c>
      <c r="E168" s="235" t="s">
        <v>1</v>
      </c>
      <c r="F168" s="236" t="s">
        <v>184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160</v>
      </c>
      <c r="AU168" s="242" t="s">
        <v>89</v>
      </c>
      <c r="AV168" s="13" t="s">
        <v>87</v>
      </c>
      <c r="AW168" s="13" t="s">
        <v>34</v>
      </c>
      <c r="AX168" s="13" t="s">
        <v>79</v>
      </c>
      <c r="AY168" s="242" t="s">
        <v>151</v>
      </c>
    </row>
    <row r="169" s="13" customFormat="1">
      <c r="A169" s="13"/>
      <c r="B169" s="232"/>
      <c r="C169" s="233"/>
      <c r="D169" s="234" t="s">
        <v>160</v>
      </c>
      <c r="E169" s="235" t="s">
        <v>1</v>
      </c>
      <c r="F169" s="236" t="s">
        <v>185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160</v>
      </c>
      <c r="AU169" s="242" t="s">
        <v>89</v>
      </c>
      <c r="AV169" s="13" t="s">
        <v>87</v>
      </c>
      <c r="AW169" s="13" t="s">
        <v>34</v>
      </c>
      <c r="AX169" s="13" t="s">
        <v>79</v>
      </c>
      <c r="AY169" s="242" t="s">
        <v>151</v>
      </c>
    </row>
    <row r="170" s="14" customFormat="1">
      <c r="A170" s="14"/>
      <c r="B170" s="243"/>
      <c r="C170" s="244"/>
      <c r="D170" s="234" t="s">
        <v>160</v>
      </c>
      <c r="E170" s="245" t="s">
        <v>1</v>
      </c>
      <c r="F170" s="246" t="s">
        <v>186</v>
      </c>
      <c r="G170" s="244"/>
      <c r="H170" s="247">
        <v>90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160</v>
      </c>
      <c r="AU170" s="253" t="s">
        <v>89</v>
      </c>
      <c r="AV170" s="14" t="s">
        <v>89</v>
      </c>
      <c r="AW170" s="14" t="s">
        <v>34</v>
      </c>
      <c r="AX170" s="14" t="s">
        <v>87</v>
      </c>
      <c r="AY170" s="253" t="s">
        <v>151</v>
      </c>
    </row>
    <row r="171" s="2" customFormat="1" ht="16.5" customHeight="1">
      <c r="A171" s="39"/>
      <c r="B171" s="40"/>
      <c r="C171" s="219" t="s">
        <v>158</v>
      </c>
      <c r="D171" s="219" t="s">
        <v>153</v>
      </c>
      <c r="E171" s="220" t="s">
        <v>187</v>
      </c>
      <c r="F171" s="221" t="s">
        <v>188</v>
      </c>
      <c r="G171" s="222" t="s">
        <v>156</v>
      </c>
      <c r="H171" s="223">
        <v>45</v>
      </c>
      <c r="I171" s="224"/>
      <c r="J171" s="225">
        <f>ROUND(I171*H171,2)</f>
        <v>0</v>
      </c>
      <c r="K171" s="221" t="s">
        <v>157</v>
      </c>
      <c r="L171" s="45"/>
      <c r="M171" s="226" t="s">
        <v>1</v>
      </c>
      <c r="N171" s="227" t="s">
        <v>44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158</v>
      </c>
      <c r="AT171" s="230" t="s">
        <v>153</v>
      </c>
      <c r="AU171" s="230" t="s">
        <v>89</v>
      </c>
      <c r="AY171" s="18" t="s">
        <v>151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87</v>
      </c>
      <c r="BK171" s="231">
        <f>ROUND(I171*H171,2)</f>
        <v>0</v>
      </c>
      <c r="BL171" s="18" t="s">
        <v>158</v>
      </c>
      <c r="BM171" s="230" t="s">
        <v>189</v>
      </c>
    </row>
    <row r="172" s="13" customFormat="1">
      <c r="A172" s="13"/>
      <c r="B172" s="232"/>
      <c r="C172" s="233"/>
      <c r="D172" s="234" t="s">
        <v>160</v>
      </c>
      <c r="E172" s="235" t="s">
        <v>1</v>
      </c>
      <c r="F172" s="236" t="s">
        <v>190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160</v>
      </c>
      <c r="AU172" s="242" t="s">
        <v>89</v>
      </c>
      <c r="AV172" s="13" t="s">
        <v>87</v>
      </c>
      <c r="AW172" s="13" t="s">
        <v>34</v>
      </c>
      <c r="AX172" s="13" t="s">
        <v>79</v>
      </c>
      <c r="AY172" s="242" t="s">
        <v>151</v>
      </c>
    </row>
    <row r="173" s="13" customFormat="1">
      <c r="A173" s="13"/>
      <c r="B173" s="232"/>
      <c r="C173" s="233"/>
      <c r="D173" s="234" t="s">
        <v>160</v>
      </c>
      <c r="E173" s="235" t="s">
        <v>1</v>
      </c>
      <c r="F173" s="236" t="s">
        <v>191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160</v>
      </c>
      <c r="AU173" s="242" t="s">
        <v>89</v>
      </c>
      <c r="AV173" s="13" t="s">
        <v>87</v>
      </c>
      <c r="AW173" s="13" t="s">
        <v>34</v>
      </c>
      <c r="AX173" s="13" t="s">
        <v>79</v>
      </c>
      <c r="AY173" s="242" t="s">
        <v>151</v>
      </c>
    </row>
    <row r="174" s="14" customFormat="1">
      <c r="A174" s="14"/>
      <c r="B174" s="243"/>
      <c r="C174" s="244"/>
      <c r="D174" s="234" t="s">
        <v>160</v>
      </c>
      <c r="E174" s="245" t="s">
        <v>1</v>
      </c>
      <c r="F174" s="246" t="s">
        <v>175</v>
      </c>
      <c r="G174" s="244"/>
      <c r="H174" s="247">
        <v>45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160</v>
      </c>
      <c r="AU174" s="253" t="s">
        <v>89</v>
      </c>
      <c r="AV174" s="14" t="s">
        <v>89</v>
      </c>
      <c r="AW174" s="14" t="s">
        <v>34</v>
      </c>
      <c r="AX174" s="14" t="s">
        <v>87</v>
      </c>
      <c r="AY174" s="253" t="s">
        <v>151</v>
      </c>
    </row>
    <row r="175" s="2" customFormat="1" ht="16.5" customHeight="1">
      <c r="A175" s="39"/>
      <c r="B175" s="40"/>
      <c r="C175" s="219" t="s">
        <v>192</v>
      </c>
      <c r="D175" s="219" t="s">
        <v>153</v>
      </c>
      <c r="E175" s="220" t="s">
        <v>193</v>
      </c>
      <c r="F175" s="221" t="s">
        <v>194</v>
      </c>
      <c r="G175" s="222" t="s">
        <v>156</v>
      </c>
      <c r="H175" s="223">
        <v>45</v>
      </c>
      <c r="I175" s="224"/>
      <c r="J175" s="225">
        <f>ROUND(I175*H175,2)</f>
        <v>0</v>
      </c>
      <c r="K175" s="221" t="s">
        <v>157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158</v>
      </c>
      <c r="AT175" s="230" t="s">
        <v>153</v>
      </c>
      <c r="AU175" s="230" t="s">
        <v>89</v>
      </c>
      <c r="AY175" s="18" t="s">
        <v>151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158</v>
      </c>
      <c r="BM175" s="230" t="s">
        <v>195</v>
      </c>
    </row>
    <row r="176" s="13" customFormat="1">
      <c r="A176" s="13"/>
      <c r="B176" s="232"/>
      <c r="C176" s="233"/>
      <c r="D176" s="234" t="s">
        <v>160</v>
      </c>
      <c r="E176" s="235" t="s">
        <v>1</v>
      </c>
      <c r="F176" s="236" t="s">
        <v>196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160</v>
      </c>
      <c r="AU176" s="242" t="s">
        <v>89</v>
      </c>
      <c r="AV176" s="13" t="s">
        <v>87</v>
      </c>
      <c r="AW176" s="13" t="s">
        <v>34</v>
      </c>
      <c r="AX176" s="13" t="s">
        <v>79</v>
      </c>
      <c r="AY176" s="242" t="s">
        <v>151</v>
      </c>
    </row>
    <row r="177" s="14" customFormat="1">
      <c r="A177" s="14"/>
      <c r="B177" s="243"/>
      <c r="C177" s="244"/>
      <c r="D177" s="234" t="s">
        <v>160</v>
      </c>
      <c r="E177" s="245" t="s">
        <v>1</v>
      </c>
      <c r="F177" s="246" t="s">
        <v>175</v>
      </c>
      <c r="G177" s="244"/>
      <c r="H177" s="247">
        <v>45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160</v>
      </c>
      <c r="AU177" s="253" t="s">
        <v>89</v>
      </c>
      <c r="AV177" s="14" t="s">
        <v>89</v>
      </c>
      <c r="AW177" s="14" t="s">
        <v>34</v>
      </c>
      <c r="AX177" s="14" t="s">
        <v>87</v>
      </c>
      <c r="AY177" s="253" t="s">
        <v>151</v>
      </c>
    </row>
    <row r="178" s="2" customFormat="1" ht="16.5" customHeight="1">
      <c r="A178" s="39"/>
      <c r="B178" s="40"/>
      <c r="C178" s="219" t="s">
        <v>197</v>
      </c>
      <c r="D178" s="219" t="s">
        <v>153</v>
      </c>
      <c r="E178" s="220" t="s">
        <v>198</v>
      </c>
      <c r="F178" s="221" t="s">
        <v>199</v>
      </c>
      <c r="G178" s="222" t="s">
        <v>180</v>
      </c>
      <c r="H178" s="223">
        <v>67.5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158</v>
      </c>
      <c r="AT178" s="230" t="s">
        <v>153</v>
      </c>
      <c r="AU178" s="230" t="s">
        <v>89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158</v>
      </c>
      <c r="BM178" s="230" t="s">
        <v>200</v>
      </c>
    </row>
    <row r="179" s="13" customFormat="1">
      <c r="A179" s="13"/>
      <c r="B179" s="232"/>
      <c r="C179" s="233"/>
      <c r="D179" s="234" t="s">
        <v>160</v>
      </c>
      <c r="E179" s="235" t="s">
        <v>1</v>
      </c>
      <c r="F179" s="236" t="s">
        <v>201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160</v>
      </c>
      <c r="AU179" s="242" t="s">
        <v>89</v>
      </c>
      <c r="AV179" s="13" t="s">
        <v>87</v>
      </c>
      <c r="AW179" s="13" t="s">
        <v>34</v>
      </c>
      <c r="AX179" s="13" t="s">
        <v>79</v>
      </c>
      <c r="AY179" s="242" t="s">
        <v>151</v>
      </c>
    </row>
    <row r="180" s="14" customFormat="1">
      <c r="A180" s="14"/>
      <c r="B180" s="243"/>
      <c r="C180" s="244"/>
      <c r="D180" s="234" t="s">
        <v>160</v>
      </c>
      <c r="E180" s="245" t="s">
        <v>1</v>
      </c>
      <c r="F180" s="246" t="s">
        <v>202</v>
      </c>
      <c r="G180" s="244"/>
      <c r="H180" s="247">
        <v>67.5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160</v>
      </c>
      <c r="AU180" s="253" t="s">
        <v>89</v>
      </c>
      <c r="AV180" s="14" t="s">
        <v>89</v>
      </c>
      <c r="AW180" s="14" t="s">
        <v>34</v>
      </c>
      <c r="AX180" s="14" t="s">
        <v>87</v>
      </c>
      <c r="AY180" s="253" t="s">
        <v>151</v>
      </c>
    </row>
    <row r="181" s="12" customFormat="1" ht="22.8" customHeight="1">
      <c r="A181" s="12"/>
      <c r="B181" s="203"/>
      <c r="C181" s="204"/>
      <c r="D181" s="205" t="s">
        <v>78</v>
      </c>
      <c r="E181" s="217" t="s">
        <v>203</v>
      </c>
      <c r="F181" s="217" t="s">
        <v>204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SUM(P182:P258)</f>
        <v>0</v>
      </c>
      <c r="Q181" s="211"/>
      <c r="R181" s="212">
        <f>SUM(R182:R258)</f>
        <v>37.033680000000004</v>
      </c>
      <c r="S181" s="211"/>
      <c r="T181" s="213">
        <f>SUM(T182:T258)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87</v>
      </c>
      <c r="AT181" s="215" t="s">
        <v>78</v>
      </c>
      <c r="AU181" s="215" t="s">
        <v>87</v>
      </c>
      <c r="AY181" s="214" t="s">
        <v>151</v>
      </c>
      <c r="BK181" s="216">
        <f>SUM(BK182:BK258)</f>
        <v>0</v>
      </c>
    </row>
    <row r="182" s="2" customFormat="1" ht="16.5" customHeight="1">
      <c r="A182" s="39"/>
      <c r="B182" s="40"/>
      <c r="C182" s="219" t="s">
        <v>205</v>
      </c>
      <c r="D182" s="219" t="s">
        <v>153</v>
      </c>
      <c r="E182" s="220" t="s">
        <v>206</v>
      </c>
      <c r="F182" s="221" t="s">
        <v>207</v>
      </c>
      <c r="G182" s="222" t="s">
        <v>208</v>
      </c>
      <c r="H182" s="223">
        <v>12</v>
      </c>
      <c r="I182" s="224"/>
      <c r="J182" s="225">
        <f>ROUND(I182*H182,2)</f>
        <v>0</v>
      </c>
      <c r="K182" s="221" t="s">
        <v>157</v>
      </c>
      <c r="L182" s="45"/>
      <c r="M182" s="226" t="s">
        <v>1</v>
      </c>
      <c r="N182" s="227" t="s">
        <v>44</v>
      </c>
      <c r="O182" s="92"/>
      <c r="P182" s="228">
        <f>O182*H182</f>
        <v>0</v>
      </c>
      <c r="Q182" s="228">
        <v>0.26723000000000002</v>
      </c>
      <c r="R182" s="228">
        <f>Q182*H182</f>
        <v>3.2067600000000001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209</v>
      </c>
      <c r="AT182" s="230" t="s">
        <v>153</v>
      </c>
      <c r="AU182" s="230" t="s">
        <v>89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87</v>
      </c>
      <c r="BK182" s="231">
        <f>ROUND(I182*H182,2)</f>
        <v>0</v>
      </c>
      <c r="BL182" s="18" t="s">
        <v>209</v>
      </c>
      <c r="BM182" s="230" t="s">
        <v>210</v>
      </c>
    </row>
    <row r="183" s="13" customFormat="1">
      <c r="A183" s="13"/>
      <c r="B183" s="232"/>
      <c r="C183" s="233"/>
      <c r="D183" s="234" t="s">
        <v>160</v>
      </c>
      <c r="E183" s="235" t="s">
        <v>1</v>
      </c>
      <c r="F183" s="236" t="s">
        <v>211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160</v>
      </c>
      <c r="AU183" s="242" t="s">
        <v>89</v>
      </c>
      <c r="AV183" s="13" t="s">
        <v>87</v>
      </c>
      <c r="AW183" s="13" t="s">
        <v>34</v>
      </c>
      <c r="AX183" s="13" t="s">
        <v>79</v>
      </c>
      <c r="AY183" s="242" t="s">
        <v>151</v>
      </c>
    </row>
    <row r="184" s="14" customFormat="1">
      <c r="A184" s="14"/>
      <c r="B184" s="243"/>
      <c r="C184" s="244"/>
      <c r="D184" s="234" t="s">
        <v>160</v>
      </c>
      <c r="E184" s="245" t="s">
        <v>1</v>
      </c>
      <c r="F184" s="246" t="s">
        <v>212</v>
      </c>
      <c r="G184" s="244"/>
      <c r="H184" s="247">
        <v>4.9880000000000004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160</v>
      </c>
      <c r="AU184" s="253" t="s">
        <v>89</v>
      </c>
      <c r="AV184" s="14" t="s">
        <v>89</v>
      </c>
      <c r="AW184" s="14" t="s">
        <v>34</v>
      </c>
      <c r="AX184" s="14" t="s">
        <v>79</v>
      </c>
      <c r="AY184" s="253" t="s">
        <v>151</v>
      </c>
    </row>
    <row r="185" s="14" customFormat="1">
      <c r="A185" s="14"/>
      <c r="B185" s="243"/>
      <c r="C185" s="244"/>
      <c r="D185" s="234" t="s">
        <v>160</v>
      </c>
      <c r="E185" s="245" t="s">
        <v>1</v>
      </c>
      <c r="F185" s="246" t="s">
        <v>213</v>
      </c>
      <c r="G185" s="244"/>
      <c r="H185" s="247">
        <v>1.9239999999999999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160</v>
      </c>
      <c r="AU185" s="253" t="s">
        <v>89</v>
      </c>
      <c r="AV185" s="14" t="s">
        <v>89</v>
      </c>
      <c r="AW185" s="14" t="s">
        <v>34</v>
      </c>
      <c r="AX185" s="14" t="s">
        <v>79</v>
      </c>
      <c r="AY185" s="253" t="s">
        <v>151</v>
      </c>
    </row>
    <row r="186" s="13" customFormat="1">
      <c r="A186" s="13"/>
      <c r="B186" s="232"/>
      <c r="C186" s="233"/>
      <c r="D186" s="234" t="s">
        <v>160</v>
      </c>
      <c r="E186" s="235" t="s">
        <v>1</v>
      </c>
      <c r="F186" s="236" t="s">
        <v>214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160</v>
      </c>
      <c r="AU186" s="242" t="s">
        <v>89</v>
      </c>
      <c r="AV186" s="13" t="s">
        <v>87</v>
      </c>
      <c r="AW186" s="13" t="s">
        <v>34</v>
      </c>
      <c r="AX186" s="13" t="s">
        <v>79</v>
      </c>
      <c r="AY186" s="242" t="s">
        <v>151</v>
      </c>
    </row>
    <row r="187" s="14" customFormat="1">
      <c r="A187" s="14"/>
      <c r="B187" s="243"/>
      <c r="C187" s="244"/>
      <c r="D187" s="234" t="s">
        <v>160</v>
      </c>
      <c r="E187" s="245" t="s">
        <v>1</v>
      </c>
      <c r="F187" s="246" t="s">
        <v>215</v>
      </c>
      <c r="G187" s="244"/>
      <c r="H187" s="247">
        <v>1.21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160</v>
      </c>
      <c r="AU187" s="253" t="s">
        <v>89</v>
      </c>
      <c r="AV187" s="14" t="s">
        <v>89</v>
      </c>
      <c r="AW187" s="14" t="s">
        <v>34</v>
      </c>
      <c r="AX187" s="14" t="s">
        <v>79</v>
      </c>
      <c r="AY187" s="253" t="s">
        <v>151</v>
      </c>
    </row>
    <row r="188" s="14" customFormat="1">
      <c r="A188" s="14"/>
      <c r="B188" s="243"/>
      <c r="C188" s="244"/>
      <c r="D188" s="234" t="s">
        <v>160</v>
      </c>
      <c r="E188" s="245" t="s">
        <v>1</v>
      </c>
      <c r="F188" s="246" t="s">
        <v>216</v>
      </c>
      <c r="G188" s="244"/>
      <c r="H188" s="247">
        <v>1.1200000000000001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160</v>
      </c>
      <c r="AU188" s="253" t="s">
        <v>89</v>
      </c>
      <c r="AV188" s="14" t="s">
        <v>89</v>
      </c>
      <c r="AW188" s="14" t="s">
        <v>34</v>
      </c>
      <c r="AX188" s="14" t="s">
        <v>79</v>
      </c>
      <c r="AY188" s="253" t="s">
        <v>151</v>
      </c>
    </row>
    <row r="189" s="14" customFormat="1">
      <c r="A189" s="14"/>
      <c r="B189" s="243"/>
      <c r="C189" s="244"/>
      <c r="D189" s="234" t="s">
        <v>160</v>
      </c>
      <c r="E189" s="245" t="s">
        <v>1</v>
      </c>
      <c r="F189" s="246" t="s">
        <v>217</v>
      </c>
      <c r="G189" s="244"/>
      <c r="H189" s="247">
        <v>0.71999999999999997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160</v>
      </c>
      <c r="AU189" s="253" t="s">
        <v>89</v>
      </c>
      <c r="AV189" s="14" t="s">
        <v>89</v>
      </c>
      <c r="AW189" s="14" t="s">
        <v>34</v>
      </c>
      <c r="AX189" s="14" t="s">
        <v>79</v>
      </c>
      <c r="AY189" s="253" t="s">
        <v>151</v>
      </c>
    </row>
    <row r="190" s="14" customFormat="1">
      <c r="A190" s="14"/>
      <c r="B190" s="243"/>
      <c r="C190" s="244"/>
      <c r="D190" s="234" t="s">
        <v>160</v>
      </c>
      <c r="E190" s="245" t="s">
        <v>1</v>
      </c>
      <c r="F190" s="246" t="s">
        <v>218</v>
      </c>
      <c r="G190" s="244"/>
      <c r="H190" s="247">
        <v>0.70199999999999996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160</v>
      </c>
      <c r="AU190" s="253" t="s">
        <v>89</v>
      </c>
      <c r="AV190" s="14" t="s">
        <v>89</v>
      </c>
      <c r="AW190" s="14" t="s">
        <v>34</v>
      </c>
      <c r="AX190" s="14" t="s">
        <v>79</v>
      </c>
      <c r="AY190" s="253" t="s">
        <v>151</v>
      </c>
    </row>
    <row r="191" s="13" customFormat="1">
      <c r="A191" s="13"/>
      <c r="B191" s="232"/>
      <c r="C191" s="233"/>
      <c r="D191" s="234" t="s">
        <v>160</v>
      </c>
      <c r="E191" s="235" t="s">
        <v>1</v>
      </c>
      <c r="F191" s="236" t="s">
        <v>219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160</v>
      </c>
      <c r="AU191" s="242" t="s">
        <v>89</v>
      </c>
      <c r="AV191" s="13" t="s">
        <v>87</v>
      </c>
      <c r="AW191" s="13" t="s">
        <v>34</v>
      </c>
      <c r="AX191" s="13" t="s">
        <v>79</v>
      </c>
      <c r="AY191" s="242" t="s">
        <v>151</v>
      </c>
    </row>
    <row r="192" s="14" customFormat="1">
      <c r="A192" s="14"/>
      <c r="B192" s="243"/>
      <c r="C192" s="244"/>
      <c r="D192" s="234" t="s">
        <v>160</v>
      </c>
      <c r="E192" s="245" t="s">
        <v>1</v>
      </c>
      <c r="F192" s="246" t="s">
        <v>220</v>
      </c>
      <c r="G192" s="244"/>
      <c r="H192" s="247">
        <v>1.3360000000000001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160</v>
      </c>
      <c r="AU192" s="253" t="s">
        <v>89</v>
      </c>
      <c r="AV192" s="14" t="s">
        <v>89</v>
      </c>
      <c r="AW192" s="14" t="s">
        <v>34</v>
      </c>
      <c r="AX192" s="14" t="s">
        <v>79</v>
      </c>
      <c r="AY192" s="253" t="s">
        <v>151</v>
      </c>
    </row>
    <row r="193" s="15" customFormat="1">
      <c r="A193" s="15"/>
      <c r="B193" s="254"/>
      <c r="C193" s="255"/>
      <c r="D193" s="234" t="s">
        <v>160</v>
      </c>
      <c r="E193" s="256" t="s">
        <v>1</v>
      </c>
      <c r="F193" s="257" t="s">
        <v>166</v>
      </c>
      <c r="G193" s="255"/>
      <c r="H193" s="258">
        <v>12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160</v>
      </c>
      <c r="AU193" s="264" t="s">
        <v>89</v>
      </c>
      <c r="AV193" s="15" t="s">
        <v>158</v>
      </c>
      <c r="AW193" s="15" t="s">
        <v>34</v>
      </c>
      <c r="AX193" s="15" t="s">
        <v>87</v>
      </c>
      <c r="AY193" s="264" t="s">
        <v>151</v>
      </c>
    </row>
    <row r="194" s="2" customFormat="1" ht="16.5" customHeight="1">
      <c r="A194" s="39"/>
      <c r="B194" s="40"/>
      <c r="C194" s="219" t="s">
        <v>181</v>
      </c>
      <c r="D194" s="219" t="s">
        <v>153</v>
      </c>
      <c r="E194" s="220" t="s">
        <v>221</v>
      </c>
      <c r="F194" s="221" t="s">
        <v>222</v>
      </c>
      <c r="G194" s="222" t="s">
        <v>208</v>
      </c>
      <c r="H194" s="223">
        <v>9.8000000000000007</v>
      </c>
      <c r="I194" s="224"/>
      <c r="J194" s="225">
        <f>ROUND(I194*H194,2)</f>
        <v>0</v>
      </c>
      <c r="K194" s="221" t="s">
        <v>157</v>
      </c>
      <c r="L194" s="45"/>
      <c r="M194" s="226" t="s">
        <v>1</v>
      </c>
      <c r="N194" s="227" t="s">
        <v>44</v>
      </c>
      <c r="O194" s="92"/>
      <c r="P194" s="228">
        <f>O194*H194</f>
        <v>0</v>
      </c>
      <c r="Q194" s="228">
        <v>0.45432</v>
      </c>
      <c r="R194" s="228">
        <f>Q194*H194</f>
        <v>4.4523360000000007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209</v>
      </c>
      <c r="AT194" s="230" t="s">
        <v>153</v>
      </c>
      <c r="AU194" s="230" t="s">
        <v>89</v>
      </c>
      <c r="AY194" s="18" t="s">
        <v>151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87</v>
      </c>
      <c r="BK194" s="231">
        <f>ROUND(I194*H194,2)</f>
        <v>0</v>
      </c>
      <c r="BL194" s="18" t="s">
        <v>209</v>
      </c>
      <c r="BM194" s="230" t="s">
        <v>223</v>
      </c>
    </row>
    <row r="195" s="13" customFormat="1">
      <c r="A195" s="13"/>
      <c r="B195" s="232"/>
      <c r="C195" s="233"/>
      <c r="D195" s="234" t="s">
        <v>160</v>
      </c>
      <c r="E195" s="235" t="s">
        <v>1</v>
      </c>
      <c r="F195" s="236" t="s">
        <v>211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160</v>
      </c>
      <c r="AU195" s="242" t="s">
        <v>89</v>
      </c>
      <c r="AV195" s="13" t="s">
        <v>87</v>
      </c>
      <c r="AW195" s="13" t="s">
        <v>34</v>
      </c>
      <c r="AX195" s="13" t="s">
        <v>79</v>
      </c>
      <c r="AY195" s="242" t="s">
        <v>151</v>
      </c>
    </row>
    <row r="196" s="14" customFormat="1">
      <c r="A196" s="14"/>
      <c r="B196" s="243"/>
      <c r="C196" s="244"/>
      <c r="D196" s="234" t="s">
        <v>160</v>
      </c>
      <c r="E196" s="245" t="s">
        <v>1</v>
      </c>
      <c r="F196" s="246" t="s">
        <v>213</v>
      </c>
      <c r="G196" s="244"/>
      <c r="H196" s="247">
        <v>1.9239999999999999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160</v>
      </c>
      <c r="AU196" s="253" t="s">
        <v>89</v>
      </c>
      <c r="AV196" s="14" t="s">
        <v>89</v>
      </c>
      <c r="AW196" s="14" t="s">
        <v>34</v>
      </c>
      <c r="AX196" s="14" t="s">
        <v>79</v>
      </c>
      <c r="AY196" s="253" t="s">
        <v>151</v>
      </c>
    </row>
    <row r="197" s="13" customFormat="1">
      <c r="A197" s="13"/>
      <c r="B197" s="232"/>
      <c r="C197" s="233"/>
      <c r="D197" s="234" t="s">
        <v>160</v>
      </c>
      <c r="E197" s="235" t="s">
        <v>1</v>
      </c>
      <c r="F197" s="236" t="s">
        <v>214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160</v>
      </c>
      <c r="AU197" s="242" t="s">
        <v>89</v>
      </c>
      <c r="AV197" s="13" t="s">
        <v>87</v>
      </c>
      <c r="AW197" s="13" t="s">
        <v>34</v>
      </c>
      <c r="AX197" s="13" t="s">
        <v>79</v>
      </c>
      <c r="AY197" s="242" t="s">
        <v>151</v>
      </c>
    </row>
    <row r="198" s="14" customFormat="1">
      <c r="A198" s="14"/>
      <c r="B198" s="243"/>
      <c r="C198" s="244"/>
      <c r="D198" s="234" t="s">
        <v>160</v>
      </c>
      <c r="E198" s="245" t="s">
        <v>1</v>
      </c>
      <c r="F198" s="246" t="s">
        <v>224</v>
      </c>
      <c r="G198" s="244"/>
      <c r="H198" s="247">
        <v>1.76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160</v>
      </c>
      <c r="AU198" s="253" t="s">
        <v>89</v>
      </c>
      <c r="AV198" s="14" t="s">
        <v>89</v>
      </c>
      <c r="AW198" s="14" t="s">
        <v>34</v>
      </c>
      <c r="AX198" s="14" t="s">
        <v>79</v>
      </c>
      <c r="AY198" s="253" t="s">
        <v>151</v>
      </c>
    </row>
    <row r="199" s="14" customFormat="1">
      <c r="A199" s="14"/>
      <c r="B199" s="243"/>
      <c r="C199" s="244"/>
      <c r="D199" s="234" t="s">
        <v>160</v>
      </c>
      <c r="E199" s="245" t="s">
        <v>1</v>
      </c>
      <c r="F199" s="246" t="s">
        <v>225</v>
      </c>
      <c r="G199" s="244"/>
      <c r="H199" s="247">
        <v>1.44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160</v>
      </c>
      <c r="AU199" s="253" t="s">
        <v>89</v>
      </c>
      <c r="AV199" s="14" t="s">
        <v>89</v>
      </c>
      <c r="AW199" s="14" t="s">
        <v>34</v>
      </c>
      <c r="AX199" s="14" t="s">
        <v>79</v>
      </c>
      <c r="AY199" s="253" t="s">
        <v>151</v>
      </c>
    </row>
    <row r="200" s="14" customFormat="1">
      <c r="A200" s="14"/>
      <c r="B200" s="243"/>
      <c r="C200" s="244"/>
      <c r="D200" s="234" t="s">
        <v>160</v>
      </c>
      <c r="E200" s="245" t="s">
        <v>1</v>
      </c>
      <c r="F200" s="246" t="s">
        <v>226</v>
      </c>
      <c r="G200" s="244"/>
      <c r="H200" s="247">
        <v>2.3399999999999999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160</v>
      </c>
      <c r="AU200" s="253" t="s">
        <v>89</v>
      </c>
      <c r="AV200" s="14" t="s">
        <v>89</v>
      </c>
      <c r="AW200" s="14" t="s">
        <v>34</v>
      </c>
      <c r="AX200" s="14" t="s">
        <v>79</v>
      </c>
      <c r="AY200" s="253" t="s">
        <v>151</v>
      </c>
    </row>
    <row r="201" s="14" customFormat="1">
      <c r="A201" s="14"/>
      <c r="B201" s="243"/>
      <c r="C201" s="244"/>
      <c r="D201" s="234" t="s">
        <v>160</v>
      </c>
      <c r="E201" s="245" t="s">
        <v>1</v>
      </c>
      <c r="F201" s="246" t="s">
        <v>227</v>
      </c>
      <c r="G201" s="244"/>
      <c r="H201" s="247">
        <v>1.4039999999999999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160</v>
      </c>
      <c r="AU201" s="253" t="s">
        <v>89</v>
      </c>
      <c r="AV201" s="14" t="s">
        <v>89</v>
      </c>
      <c r="AW201" s="14" t="s">
        <v>34</v>
      </c>
      <c r="AX201" s="14" t="s">
        <v>79</v>
      </c>
      <c r="AY201" s="253" t="s">
        <v>151</v>
      </c>
    </row>
    <row r="202" s="13" customFormat="1">
      <c r="A202" s="13"/>
      <c r="B202" s="232"/>
      <c r="C202" s="233"/>
      <c r="D202" s="234" t="s">
        <v>160</v>
      </c>
      <c r="E202" s="235" t="s">
        <v>1</v>
      </c>
      <c r="F202" s="236" t="s">
        <v>219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160</v>
      </c>
      <c r="AU202" s="242" t="s">
        <v>89</v>
      </c>
      <c r="AV202" s="13" t="s">
        <v>87</v>
      </c>
      <c r="AW202" s="13" t="s">
        <v>34</v>
      </c>
      <c r="AX202" s="13" t="s">
        <v>79</v>
      </c>
      <c r="AY202" s="242" t="s">
        <v>151</v>
      </c>
    </row>
    <row r="203" s="14" customFormat="1">
      <c r="A203" s="14"/>
      <c r="B203" s="243"/>
      <c r="C203" s="244"/>
      <c r="D203" s="234" t="s">
        <v>160</v>
      </c>
      <c r="E203" s="245" t="s">
        <v>1</v>
      </c>
      <c r="F203" s="246" t="s">
        <v>228</v>
      </c>
      <c r="G203" s="244"/>
      <c r="H203" s="247">
        <v>0.93200000000000005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160</v>
      </c>
      <c r="AU203" s="253" t="s">
        <v>89</v>
      </c>
      <c r="AV203" s="14" t="s">
        <v>89</v>
      </c>
      <c r="AW203" s="14" t="s">
        <v>34</v>
      </c>
      <c r="AX203" s="14" t="s">
        <v>79</v>
      </c>
      <c r="AY203" s="253" t="s">
        <v>151</v>
      </c>
    </row>
    <row r="204" s="15" customFormat="1">
      <c r="A204" s="15"/>
      <c r="B204" s="254"/>
      <c r="C204" s="255"/>
      <c r="D204" s="234" t="s">
        <v>160</v>
      </c>
      <c r="E204" s="256" t="s">
        <v>1</v>
      </c>
      <c r="F204" s="257" t="s">
        <v>166</v>
      </c>
      <c r="G204" s="255"/>
      <c r="H204" s="258">
        <v>9.8000000000000007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160</v>
      </c>
      <c r="AU204" s="264" t="s">
        <v>89</v>
      </c>
      <c r="AV204" s="15" t="s">
        <v>158</v>
      </c>
      <c r="AW204" s="15" t="s">
        <v>34</v>
      </c>
      <c r="AX204" s="15" t="s">
        <v>87</v>
      </c>
      <c r="AY204" s="264" t="s">
        <v>151</v>
      </c>
    </row>
    <row r="205" s="2" customFormat="1" ht="16.5" customHeight="1">
      <c r="A205" s="39"/>
      <c r="B205" s="40"/>
      <c r="C205" s="219" t="s">
        <v>229</v>
      </c>
      <c r="D205" s="219" t="s">
        <v>153</v>
      </c>
      <c r="E205" s="220" t="s">
        <v>230</v>
      </c>
      <c r="F205" s="221" t="s">
        <v>231</v>
      </c>
      <c r="G205" s="222" t="s">
        <v>232</v>
      </c>
      <c r="H205" s="223">
        <v>10</v>
      </c>
      <c r="I205" s="224"/>
      <c r="J205" s="225">
        <f>ROUND(I205*H205,2)</f>
        <v>0</v>
      </c>
      <c r="K205" s="221" t="s">
        <v>157</v>
      </c>
      <c r="L205" s="45"/>
      <c r="M205" s="226" t="s">
        <v>1</v>
      </c>
      <c r="N205" s="227" t="s">
        <v>44</v>
      </c>
      <c r="O205" s="92"/>
      <c r="P205" s="228">
        <f>O205*H205</f>
        <v>0</v>
      </c>
      <c r="Q205" s="228">
        <v>0.18142</v>
      </c>
      <c r="R205" s="228">
        <f>Q205*H205</f>
        <v>1.8142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209</v>
      </c>
      <c r="AT205" s="230" t="s">
        <v>153</v>
      </c>
      <c r="AU205" s="230" t="s">
        <v>89</v>
      </c>
      <c r="AY205" s="18" t="s">
        <v>151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87</v>
      </c>
      <c r="BK205" s="231">
        <f>ROUND(I205*H205,2)</f>
        <v>0</v>
      </c>
      <c r="BL205" s="18" t="s">
        <v>209</v>
      </c>
      <c r="BM205" s="230" t="s">
        <v>233</v>
      </c>
    </row>
    <row r="206" s="13" customFormat="1">
      <c r="A206" s="13"/>
      <c r="B206" s="232"/>
      <c r="C206" s="233"/>
      <c r="D206" s="234" t="s">
        <v>160</v>
      </c>
      <c r="E206" s="235" t="s">
        <v>1</v>
      </c>
      <c r="F206" s="236" t="s">
        <v>211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160</v>
      </c>
      <c r="AU206" s="242" t="s">
        <v>89</v>
      </c>
      <c r="AV206" s="13" t="s">
        <v>87</v>
      </c>
      <c r="AW206" s="13" t="s">
        <v>34</v>
      </c>
      <c r="AX206" s="13" t="s">
        <v>79</v>
      </c>
      <c r="AY206" s="242" t="s">
        <v>151</v>
      </c>
    </row>
    <row r="207" s="14" customFormat="1">
      <c r="A207" s="14"/>
      <c r="B207" s="243"/>
      <c r="C207" s="244"/>
      <c r="D207" s="234" t="s">
        <v>160</v>
      </c>
      <c r="E207" s="245" t="s">
        <v>1</v>
      </c>
      <c r="F207" s="246" t="s">
        <v>205</v>
      </c>
      <c r="G207" s="244"/>
      <c r="H207" s="247">
        <v>7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160</v>
      </c>
      <c r="AU207" s="253" t="s">
        <v>89</v>
      </c>
      <c r="AV207" s="14" t="s">
        <v>89</v>
      </c>
      <c r="AW207" s="14" t="s">
        <v>34</v>
      </c>
      <c r="AX207" s="14" t="s">
        <v>79</v>
      </c>
      <c r="AY207" s="253" t="s">
        <v>151</v>
      </c>
    </row>
    <row r="208" s="14" customFormat="1">
      <c r="A208" s="14"/>
      <c r="B208" s="243"/>
      <c r="C208" s="244"/>
      <c r="D208" s="234" t="s">
        <v>160</v>
      </c>
      <c r="E208" s="245" t="s">
        <v>1</v>
      </c>
      <c r="F208" s="246" t="s">
        <v>176</v>
      </c>
      <c r="G208" s="244"/>
      <c r="H208" s="247">
        <v>3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160</v>
      </c>
      <c r="AU208" s="253" t="s">
        <v>89</v>
      </c>
      <c r="AV208" s="14" t="s">
        <v>89</v>
      </c>
      <c r="AW208" s="14" t="s">
        <v>34</v>
      </c>
      <c r="AX208" s="14" t="s">
        <v>79</v>
      </c>
      <c r="AY208" s="253" t="s">
        <v>151</v>
      </c>
    </row>
    <row r="209" s="15" customFormat="1">
      <c r="A209" s="15"/>
      <c r="B209" s="254"/>
      <c r="C209" s="255"/>
      <c r="D209" s="234" t="s">
        <v>160</v>
      </c>
      <c r="E209" s="256" t="s">
        <v>1</v>
      </c>
      <c r="F209" s="257" t="s">
        <v>166</v>
      </c>
      <c r="G209" s="255"/>
      <c r="H209" s="258">
        <v>10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160</v>
      </c>
      <c r="AU209" s="264" t="s">
        <v>89</v>
      </c>
      <c r="AV209" s="15" t="s">
        <v>158</v>
      </c>
      <c r="AW209" s="15" t="s">
        <v>34</v>
      </c>
      <c r="AX209" s="15" t="s">
        <v>87</v>
      </c>
      <c r="AY209" s="264" t="s">
        <v>151</v>
      </c>
    </row>
    <row r="210" s="2" customFormat="1" ht="16.5" customHeight="1">
      <c r="A210" s="39"/>
      <c r="B210" s="40"/>
      <c r="C210" s="219" t="s">
        <v>234</v>
      </c>
      <c r="D210" s="219" t="s">
        <v>153</v>
      </c>
      <c r="E210" s="220" t="s">
        <v>235</v>
      </c>
      <c r="F210" s="221" t="s">
        <v>236</v>
      </c>
      <c r="G210" s="222" t="s">
        <v>232</v>
      </c>
      <c r="H210" s="223">
        <v>2</v>
      </c>
      <c r="I210" s="224"/>
      <c r="J210" s="225">
        <f>ROUND(I210*H210,2)</f>
        <v>0</v>
      </c>
      <c r="K210" s="221" t="s">
        <v>157</v>
      </c>
      <c r="L210" s="45"/>
      <c r="M210" s="226" t="s">
        <v>1</v>
      </c>
      <c r="N210" s="227" t="s">
        <v>44</v>
      </c>
      <c r="O210" s="92"/>
      <c r="P210" s="228">
        <f>O210*H210</f>
        <v>0</v>
      </c>
      <c r="Q210" s="228">
        <v>0.24042</v>
      </c>
      <c r="R210" s="228">
        <f>Q210*H210</f>
        <v>0.48083999999999999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209</v>
      </c>
      <c r="AT210" s="230" t="s">
        <v>153</v>
      </c>
      <c r="AU210" s="230" t="s">
        <v>89</v>
      </c>
      <c r="AY210" s="18" t="s">
        <v>151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87</v>
      </c>
      <c r="BK210" s="231">
        <f>ROUND(I210*H210,2)</f>
        <v>0</v>
      </c>
      <c r="BL210" s="18" t="s">
        <v>209</v>
      </c>
      <c r="BM210" s="230" t="s">
        <v>237</v>
      </c>
    </row>
    <row r="211" s="13" customFormat="1">
      <c r="A211" s="13"/>
      <c r="B211" s="232"/>
      <c r="C211" s="233"/>
      <c r="D211" s="234" t="s">
        <v>160</v>
      </c>
      <c r="E211" s="235" t="s">
        <v>1</v>
      </c>
      <c r="F211" s="236" t="s">
        <v>211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160</v>
      </c>
      <c r="AU211" s="242" t="s">
        <v>89</v>
      </c>
      <c r="AV211" s="13" t="s">
        <v>87</v>
      </c>
      <c r="AW211" s="13" t="s">
        <v>34</v>
      </c>
      <c r="AX211" s="13" t="s">
        <v>79</v>
      </c>
      <c r="AY211" s="242" t="s">
        <v>151</v>
      </c>
    </row>
    <row r="212" s="14" customFormat="1">
      <c r="A212" s="14"/>
      <c r="B212" s="243"/>
      <c r="C212" s="244"/>
      <c r="D212" s="234" t="s">
        <v>160</v>
      </c>
      <c r="E212" s="245" t="s">
        <v>1</v>
      </c>
      <c r="F212" s="246" t="s">
        <v>87</v>
      </c>
      <c r="G212" s="244"/>
      <c r="H212" s="247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160</v>
      </c>
      <c r="AU212" s="253" t="s">
        <v>89</v>
      </c>
      <c r="AV212" s="14" t="s">
        <v>89</v>
      </c>
      <c r="AW212" s="14" t="s">
        <v>34</v>
      </c>
      <c r="AX212" s="14" t="s">
        <v>79</v>
      </c>
      <c r="AY212" s="253" t="s">
        <v>151</v>
      </c>
    </row>
    <row r="213" s="14" customFormat="1">
      <c r="A213" s="14"/>
      <c r="B213" s="243"/>
      <c r="C213" s="244"/>
      <c r="D213" s="234" t="s">
        <v>160</v>
      </c>
      <c r="E213" s="245" t="s">
        <v>1</v>
      </c>
      <c r="F213" s="246" t="s">
        <v>87</v>
      </c>
      <c r="G213" s="244"/>
      <c r="H213" s="247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160</v>
      </c>
      <c r="AU213" s="253" t="s">
        <v>89</v>
      </c>
      <c r="AV213" s="14" t="s">
        <v>89</v>
      </c>
      <c r="AW213" s="14" t="s">
        <v>34</v>
      </c>
      <c r="AX213" s="14" t="s">
        <v>79</v>
      </c>
      <c r="AY213" s="253" t="s">
        <v>151</v>
      </c>
    </row>
    <row r="214" s="15" customFormat="1">
      <c r="A214" s="15"/>
      <c r="B214" s="254"/>
      <c r="C214" s="255"/>
      <c r="D214" s="234" t="s">
        <v>160</v>
      </c>
      <c r="E214" s="256" t="s">
        <v>1</v>
      </c>
      <c r="F214" s="257" t="s">
        <v>166</v>
      </c>
      <c r="G214" s="255"/>
      <c r="H214" s="258">
        <v>2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160</v>
      </c>
      <c r="AU214" s="264" t="s">
        <v>89</v>
      </c>
      <c r="AV214" s="15" t="s">
        <v>158</v>
      </c>
      <c r="AW214" s="15" t="s">
        <v>34</v>
      </c>
      <c r="AX214" s="15" t="s">
        <v>87</v>
      </c>
      <c r="AY214" s="264" t="s">
        <v>151</v>
      </c>
    </row>
    <row r="215" s="2" customFormat="1" ht="16.5" customHeight="1">
      <c r="A215" s="39"/>
      <c r="B215" s="40"/>
      <c r="C215" s="219" t="s">
        <v>238</v>
      </c>
      <c r="D215" s="219" t="s">
        <v>153</v>
      </c>
      <c r="E215" s="220" t="s">
        <v>239</v>
      </c>
      <c r="F215" s="221" t="s">
        <v>240</v>
      </c>
      <c r="G215" s="222" t="s">
        <v>156</v>
      </c>
      <c r="H215" s="223">
        <v>1.3999999999999999</v>
      </c>
      <c r="I215" s="224"/>
      <c r="J215" s="225">
        <f>ROUND(I215*H215,2)</f>
        <v>0</v>
      </c>
      <c r="K215" s="221" t="s">
        <v>157</v>
      </c>
      <c r="L215" s="45"/>
      <c r="M215" s="226" t="s">
        <v>1</v>
      </c>
      <c r="N215" s="227" t="s">
        <v>44</v>
      </c>
      <c r="O215" s="92"/>
      <c r="P215" s="228">
        <f>O215*H215</f>
        <v>0</v>
      </c>
      <c r="Q215" s="228">
        <v>1.8775</v>
      </c>
      <c r="R215" s="228">
        <f>Q215*H215</f>
        <v>2.6284999999999998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209</v>
      </c>
      <c r="AT215" s="230" t="s">
        <v>153</v>
      </c>
      <c r="AU215" s="230" t="s">
        <v>89</v>
      </c>
      <c r="AY215" s="18" t="s">
        <v>151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87</v>
      </c>
      <c r="BK215" s="231">
        <f>ROUND(I215*H215,2)</f>
        <v>0</v>
      </c>
      <c r="BL215" s="18" t="s">
        <v>209</v>
      </c>
      <c r="BM215" s="230" t="s">
        <v>241</v>
      </c>
    </row>
    <row r="216" s="13" customFormat="1">
      <c r="A216" s="13"/>
      <c r="B216" s="232"/>
      <c r="C216" s="233"/>
      <c r="D216" s="234" t="s">
        <v>160</v>
      </c>
      <c r="E216" s="235" t="s">
        <v>1</v>
      </c>
      <c r="F216" s="236" t="s">
        <v>211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160</v>
      </c>
      <c r="AU216" s="242" t="s">
        <v>89</v>
      </c>
      <c r="AV216" s="13" t="s">
        <v>87</v>
      </c>
      <c r="AW216" s="13" t="s">
        <v>34</v>
      </c>
      <c r="AX216" s="13" t="s">
        <v>79</v>
      </c>
      <c r="AY216" s="242" t="s">
        <v>151</v>
      </c>
    </row>
    <row r="217" s="14" customFormat="1">
      <c r="A217" s="14"/>
      <c r="B217" s="243"/>
      <c r="C217" s="244"/>
      <c r="D217" s="234" t="s">
        <v>160</v>
      </c>
      <c r="E217" s="245" t="s">
        <v>1</v>
      </c>
      <c r="F217" s="246" t="s">
        <v>242</v>
      </c>
      <c r="G217" s="244"/>
      <c r="H217" s="247">
        <v>0.14299999999999999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160</v>
      </c>
      <c r="AU217" s="253" t="s">
        <v>89</v>
      </c>
      <c r="AV217" s="14" t="s">
        <v>89</v>
      </c>
      <c r="AW217" s="14" t="s">
        <v>34</v>
      </c>
      <c r="AX217" s="14" t="s">
        <v>79</v>
      </c>
      <c r="AY217" s="253" t="s">
        <v>151</v>
      </c>
    </row>
    <row r="218" s="14" customFormat="1">
      <c r="A218" s="14"/>
      <c r="B218" s="243"/>
      <c r="C218" s="244"/>
      <c r="D218" s="234" t="s">
        <v>160</v>
      </c>
      <c r="E218" s="245" t="s">
        <v>1</v>
      </c>
      <c r="F218" s="246" t="s">
        <v>243</v>
      </c>
      <c r="G218" s="244"/>
      <c r="H218" s="247">
        <v>0.41799999999999998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160</v>
      </c>
      <c r="AU218" s="253" t="s">
        <v>89</v>
      </c>
      <c r="AV218" s="14" t="s">
        <v>89</v>
      </c>
      <c r="AW218" s="14" t="s">
        <v>34</v>
      </c>
      <c r="AX218" s="14" t="s">
        <v>79</v>
      </c>
      <c r="AY218" s="253" t="s">
        <v>151</v>
      </c>
    </row>
    <row r="219" s="14" customFormat="1">
      <c r="A219" s="14"/>
      <c r="B219" s="243"/>
      <c r="C219" s="244"/>
      <c r="D219" s="234" t="s">
        <v>160</v>
      </c>
      <c r="E219" s="245" t="s">
        <v>1</v>
      </c>
      <c r="F219" s="246" t="s">
        <v>244</v>
      </c>
      <c r="G219" s="244"/>
      <c r="H219" s="247">
        <v>0.152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160</v>
      </c>
      <c r="AU219" s="253" t="s">
        <v>89</v>
      </c>
      <c r="AV219" s="14" t="s">
        <v>89</v>
      </c>
      <c r="AW219" s="14" t="s">
        <v>34</v>
      </c>
      <c r="AX219" s="14" t="s">
        <v>79</v>
      </c>
      <c r="AY219" s="253" t="s">
        <v>151</v>
      </c>
    </row>
    <row r="220" s="13" customFormat="1">
      <c r="A220" s="13"/>
      <c r="B220" s="232"/>
      <c r="C220" s="233"/>
      <c r="D220" s="234" t="s">
        <v>160</v>
      </c>
      <c r="E220" s="235" t="s">
        <v>1</v>
      </c>
      <c r="F220" s="236" t="s">
        <v>214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160</v>
      </c>
      <c r="AU220" s="242" t="s">
        <v>89</v>
      </c>
      <c r="AV220" s="13" t="s">
        <v>87</v>
      </c>
      <c r="AW220" s="13" t="s">
        <v>34</v>
      </c>
      <c r="AX220" s="13" t="s">
        <v>79</v>
      </c>
      <c r="AY220" s="242" t="s">
        <v>151</v>
      </c>
    </row>
    <row r="221" s="14" customFormat="1">
      <c r="A221" s="14"/>
      <c r="B221" s="243"/>
      <c r="C221" s="244"/>
      <c r="D221" s="234" t="s">
        <v>160</v>
      </c>
      <c r="E221" s="245" t="s">
        <v>1</v>
      </c>
      <c r="F221" s="246" t="s">
        <v>245</v>
      </c>
      <c r="G221" s="244"/>
      <c r="H221" s="247">
        <v>0.32400000000000001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160</v>
      </c>
      <c r="AU221" s="253" t="s">
        <v>89</v>
      </c>
      <c r="AV221" s="14" t="s">
        <v>89</v>
      </c>
      <c r="AW221" s="14" t="s">
        <v>34</v>
      </c>
      <c r="AX221" s="14" t="s">
        <v>79</v>
      </c>
      <c r="AY221" s="253" t="s">
        <v>151</v>
      </c>
    </row>
    <row r="222" s="14" customFormat="1">
      <c r="A222" s="14"/>
      <c r="B222" s="243"/>
      <c r="C222" s="244"/>
      <c r="D222" s="234" t="s">
        <v>160</v>
      </c>
      <c r="E222" s="245" t="s">
        <v>1</v>
      </c>
      <c r="F222" s="246" t="s">
        <v>246</v>
      </c>
      <c r="G222" s="244"/>
      <c r="H222" s="247">
        <v>0.36299999999999999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160</v>
      </c>
      <c r="AU222" s="253" t="s">
        <v>89</v>
      </c>
      <c r="AV222" s="14" t="s">
        <v>89</v>
      </c>
      <c r="AW222" s="14" t="s">
        <v>34</v>
      </c>
      <c r="AX222" s="14" t="s">
        <v>79</v>
      </c>
      <c r="AY222" s="253" t="s">
        <v>151</v>
      </c>
    </row>
    <row r="223" s="15" customFormat="1">
      <c r="A223" s="15"/>
      <c r="B223" s="254"/>
      <c r="C223" s="255"/>
      <c r="D223" s="234" t="s">
        <v>160</v>
      </c>
      <c r="E223" s="256" t="s">
        <v>1</v>
      </c>
      <c r="F223" s="257" t="s">
        <v>166</v>
      </c>
      <c r="G223" s="255"/>
      <c r="H223" s="258">
        <v>1.3999999999999999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160</v>
      </c>
      <c r="AU223" s="264" t="s">
        <v>89</v>
      </c>
      <c r="AV223" s="15" t="s">
        <v>158</v>
      </c>
      <c r="AW223" s="15" t="s">
        <v>34</v>
      </c>
      <c r="AX223" s="15" t="s">
        <v>87</v>
      </c>
      <c r="AY223" s="264" t="s">
        <v>151</v>
      </c>
    </row>
    <row r="224" s="2" customFormat="1" ht="16.5" customHeight="1">
      <c r="A224" s="39"/>
      <c r="B224" s="40"/>
      <c r="C224" s="219" t="s">
        <v>247</v>
      </c>
      <c r="D224" s="219" t="s">
        <v>153</v>
      </c>
      <c r="E224" s="220" t="s">
        <v>248</v>
      </c>
      <c r="F224" s="221" t="s">
        <v>249</v>
      </c>
      <c r="G224" s="222" t="s">
        <v>156</v>
      </c>
      <c r="H224" s="223">
        <v>10.800000000000001</v>
      </c>
      <c r="I224" s="224"/>
      <c r="J224" s="225">
        <f>ROUND(I224*H224,2)</f>
        <v>0</v>
      </c>
      <c r="K224" s="221" t="s">
        <v>157</v>
      </c>
      <c r="L224" s="45"/>
      <c r="M224" s="226" t="s">
        <v>1</v>
      </c>
      <c r="N224" s="227" t="s">
        <v>44</v>
      </c>
      <c r="O224" s="92"/>
      <c r="P224" s="228">
        <f>O224*H224</f>
        <v>0</v>
      </c>
      <c r="Q224" s="228">
        <v>1.8775</v>
      </c>
      <c r="R224" s="228">
        <f>Q224*H224</f>
        <v>20.277000000000001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209</v>
      </c>
      <c r="AT224" s="230" t="s">
        <v>153</v>
      </c>
      <c r="AU224" s="230" t="s">
        <v>89</v>
      </c>
      <c r="AY224" s="18" t="s">
        <v>151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87</v>
      </c>
      <c r="BK224" s="231">
        <f>ROUND(I224*H224,2)</f>
        <v>0</v>
      </c>
      <c r="BL224" s="18" t="s">
        <v>209</v>
      </c>
      <c r="BM224" s="230" t="s">
        <v>250</v>
      </c>
    </row>
    <row r="225" s="13" customFormat="1">
      <c r="A225" s="13"/>
      <c r="B225" s="232"/>
      <c r="C225" s="233"/>
      <c r="D225" s="234" t="s">
        <v>160</v>
      </c>
      <c r="E225" s="235" t="s">
        <v>1</v>
      </c>
      <c r="F225" s="236" t="s">
        <v>211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160</v>
      </c>
      <c r="AU225" s="242" t="s">
        <v>89</v>
      </c>
      <c r="AV225" s="13" t="s">
        <v>87</v>
      </c>
      <c r="AW225" s="13" t="s">
        <v>34</v>
      </c>
      <c r="AX225" s="13" t="s">
        <v>79</v>
      </c>
      <c r="AY225" s="242" t="s">
        <v>151</v>
      </c>
    </row>
    <row r="226" s="13" customFormat="1">
      <c r="A226" s="13"/>
      <c r="B226" s="232"/>
      <c r="C226" s="233"/>
      <c r="D226" s="234" t="s">
        <v>160</v>
      </c>
      <c r="E226" s="235" t="s">
        <v>1</v>
      </c>
      <c r="F226" s="236" t="s">
        <v>251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160</v>
      </c>
      <c r="AU226" s="242" t="s">
        <v>89</v>
      </c>
      <c r="AV226" s="13" t="s">
        <v>87</v>
      </c>
      <c r="AW226" s="13" t="s">
        <v>34</v>
      </c>
      <c r="AX226" s="13" t="s">
        <v>79</v>
      </c>
      <c r="AY226" s="242" t="s">
        <v>151</v>
      </c>
    </row>
    <row r="227" s="14" customFormat="1">
      <c r="A227" s="14"/>
      <c r="B227" s="243"/>
      <c r="C227" s="244"/>
      <c r="D227" s="234" t="s">
        <v>160</v>
      </c>
      <c r="E227" s="245" t="s">
        <v>1</v>
      </c>
      <c r="F227" s="246" t="s">
        <v>252</v>
      </c>
      <c r="G227" s="244"/>
      <c r="H227" s="247">
        <v>0.64100000000000001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160</v>
      </c>
      <c r="AU227" s="253" t="s">
        <v>89</v>
      </c>
      <c r="AV227" s="14" t="s">
        <v>89</v>
      </c>
      <c r="AW227" s="14" t="s">
        <v>34</v>
      </c>
      <c r="AX227" s="14" t="s">
        <v>79</v>
      </c>
      <c r="AY227" s="253" t="s">
        <v>151</v>
      </c>
    </row>
    <row r="228" s="14" customFormat="1">
      <c r="A228" s="14"/>
      <c r="B228" s="243"/>
      <c r="C228" s="244"/>
      <c r="D228" s="234" t="s">
        <v>160</v>
      </c>
      <c r="E228" s="245" t="s">
        <v>1</v>
      </c>
      <c r="F228" s="246" t="s">
        <v>253</v>
      </c>
      <c r="G228" s="244"/>
      <c r="H228" s="247">
        <v>1.8560000000000001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160</v>
      </c>
      <c r="AU228" s="253" t="s">
        <v>89</v>
      </c>
      <c r="AV228" s="14" t="s">
        <v>89</v>
      </c>
      <c r="AW228" s="14" t="s">
        <v>34</v>
      </c>
      <c r="AX228" s="14" t="s">
        <v>79</v>
      </c>
      <c r="AY228" s="253" t="s">
        <v>151</v>
      </c>
    </row>
    <row r="229" s="14" customFormat="1">
      <c r="A229" s="14"/>
      <c r="B229" s="243"/>
      <c r="C229" s="244"/>
      <c r="D229" s="234" t="s">
        <v>160</v>
      </c>
      <c r="E229" s="245" t="s">
        <v>1</v>
      </c>
      <c r="F229" s="246" t="s">
        <v>254</v>
      </c>
      <c r="G229" s="244"/>
      <c r="H229" s="247">
        <v>0.53800000000000003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160</v>
      </c>
      <c r="AU229" s="253" t="s">
        <v>89</v>
      </c>
      <c r="AV229" s="14" t="s">
        <v>89</v>
      </c>
      <c r="AW229" s="14" t="s">
        <v>34</v>
      </c>
      <c r="AX229" s="14" t="s">
        <v>79</v>
      </c>
      <c r="AY229" s="253" t="s">
        <v>151</v>
      </c>
    </row>
    <row r="230" s="14" customFormat="1">
      <c r="A230" s="14"/>
      <c r="B230" s="243"/>
      <c r="C230" s="244"/>
      <c r="D230" s="234" t="s">
        <v>160</v>
      </c>
      <c r="E230" s="245" t="s">
        <v>1</v>
      </c>
      <c r="F230" s="246" t="s">
        <v>255</v>
      </c>
      <c r="G230" s="244"/>
      <c r="H230" s="247">
        <v>0.60799999999999998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160</v>
      </c>
      <c r="AU230" s="253" t="s">
        <v>89</v>
      </c>
      <c r="AV230" s="14" t="s">
        <v>89</v>
      </c>
      <c r="AW230" s="14" t="s">
        <v>34</v>
      </c>
      <c r="AX230" s="14" t="s">
        <v>79</v>
      </c>
      <c r="AY230" s="253" t="s">
        <v>151</v>
      </c>
    </row>
    <row r="231" s="14" customFormat="1">
      <c r="A231" s="14"/>
      <c r="B231" s="243"/>
      <c r="C231" s="244"/>
      <c r="D231" s="234" t="s">
        <v>160</v>
      </c>
      <c r="E231" s="245" t="s">
        <v>1</v>
      </c>
      <c r="F231" s="246" t="s">
        <v>256</v>
      </c>
      <c r="G231" s="244"/>
      <c r="H231" s="247">
        <v>0.80000000000000004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160</v>
      </c>
      <c r="AU231" s="253" t="s">
        <v>89</v>
      </c>
      <c r="AV231" s="14" t="s">
        <v>89</v>
      </c>
      <c r="AW231" s="14" t="s">
        <v>34</v>
      </c>
      <c r="AX231" s="14" t="s">
        <v>79</v>
      </c>
      <c r="AY231" s="253" t="s">
        <v>151</v>
      </c>
    </row>
    <row r="232" s="14" customFormat="1">
      <c r="A232" s="14"/>
      <c r="B232" s="243"/>
      <c r="C232" s="244"/>
      <c r="D232" s="234" t="s">
        <v>160</v>
      </c>
      <c r="E232" s="245" t="s">
        <v>1</v>
      </c>
      <c r="F232" s="246" t="s">
        <v>257</v>
      </c>
      <c r="G232" s="244"/>
      <c r="H232" s="247">
        <v>0.28299999999999997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160</v>
      </c>
      <c r="AU232" s="253" t="s">
        <v>89</v>
      </c>
      <c r="AV232" s="14" t="s">
        <v>89</v>
      </c>
      <c r="AW232" s="14" t="s">
        <v>34</v>
      </c>
      <c r="AX232" s="14" t="s">
        <v>79</v>
      </c>
      <c r="AY232" s="253" t="s">
        <v>151</v>
      </c>
    </row>
    <row r="233" s="14" customFormat="1">
      <c r="A233" s="14"/>
      <c r="B233" s="243"/>
      <c r="C233" s="244"/>
      <c r="D233" s="234" t="s">
        <v>160</v>
      </c>
      <c r="E233" s="245" t="s">
        <v>1</v>
      </c>
      <c r="F233" s="246" t="s">
        <v>258</v>
      </c>
      <c r="G233" s="244"/>
      <c r="H233" s="247">
        <v>0.41399999999999998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160</v>
      </c>
      <c r="AU233" s="253" t="s">
        <v>89</v>
      </c>
      <c r="AV233" s="14" t="s">
        <v>89</v>
      </c>
      <c r="AW233" s="14" t="s">
        <v>34</v>
      </c>
      <c r="AX233" s="14" t="s">
        <v>79</v>
      </c>
      <c r="AY233" s="253" t="s">
        <v>151</v>
      </c>
    </row>
    <row r="234" s="13" customFormat="1">
      <c r="A234" s="13"/>
      <c r="B234" s="232"/>
      <c r="C234" s="233"/>
      <c r="D234" s="234" t="s">
        <v>160</v>
      </c>
      <c r="E234" s="235" t="s">
        <v>1</v>
      </c>
      <c r="F234" s="236" t="s">
        <v>214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160</v>
      </c>
      <c r="AU234" s="242" t="s">
        <v>89</v>
      </c>
      <c r="AV234" s="13" t="s">
        <v>87</v>
      </c>
      <c r="AW234" s="13" t="s">
        <v>34</v>
      </c>
      <c r="AX234" s="13" t="s">
        <v>79</v>
      </c>
      <c r="AY234" s="242" t="s">
        <v>151</v>
      </c>
    </row>
    <row r="235" s="14" customFormat="1">
      <c r="A235" s="14"/>
      <c r="B235" s="243"/>
      <c r="C235" s="244"/>
      <c r="D235" s="234" t="s">
        <v>160</v>
      </c>
      <c r="E235" s="245" t="s">
        <v>1</v>
      </c>
      <c r="F235" s="246" t="s">
        <v>259</v>
      </c>
      <c r="G235" s="244"/>
      <c r="H235" s="247">
        <v>0.38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160</v>
      </c>
      <c r="AU235" s="253" t="s">
        <v>89</v>
      </c>
      <c r="AV235" s="14" t="s">
        <v>89</v>
      </c>
      <c r="AW235" s="14" t="s">
        <v>34</v>
      </c>
      <c r="AX235" s="14" t="s">
        <v>79</v>
      </c>
      <c r="AY235" s="253" t="s">
        <v>151</v>
      </c>
    </row>
    <row r="236" s="14" customFormat="1">
      <c r="A236" s="14"/>
      <c r="B236" s="243"/>
      <c r="C236" s="244"/>
      <c r="D236" s="234" t="s">
        <v>160</v>
      </c>
      <c r="E236" s="245" t="s">
        <v>1</v>
      </c>
      <c r="F236" s="246" t="s">
        <v>260</v>
      </c>
      <c r="G236" s="244"/>
      <c r="H236" s="247">
        <v>2.7759999999999998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160</v>
      </c>
      <c r="AU236" s="253" t="s">
        <v>89</v>
      </c>
      <c r="AV236" s="14" t="s">
        <v>89</v>
      </c>
      <c r="AW236" s="14" t="s">
        <v>34</v>
      </c>
      <c r="AX236" s="14" t="s">
        <v>79</v>
      </c>
      <c r="AY236" s="253" t="s">
        <v>151</v>
      </c>
    </row>
    <row r="237" s="14" customFormat="1">
      <c r="A237" s="14"/>
      <c r="B237" s="243"/>
      <c r="C237" s="244"/>
      <c r="D237" s="234" t="s">
        <v>160</v>
      </c>
      <c r="E237" s="245" t="s">
        <v>1</v>
      </c>
      <c r="F237" s="246" t="s">
        <v>261</v>
      </c>
      <c r="G237" s="244"/>
      <c r="H237" s="247">
        <v>2.504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160</v>
      </c>
      <c r="AU237" s="253" t="s">
        <v>89</v>
      </c>
      <c r="AV237" s="14" t="s">
        <v>89</v>
      </c>
      <c r="AW237" s="14" t="s">
        <v>34</v>
      </c>
      <c r="AX237" s="14" t="s">
        <v>79</v>
      </c>
      <c r="AY237" s="253" t="s">
        <v>151</v>
      </c>
    </row>
    <row r="238" s="15" customFormat="1">
      <c r="A238" s="15"/>
      <c r="B238" s="254"/>
      <c r="C238" s="255"/>
      <c r="D238" s="234" t="s">
        <v>160</v>
      </c>
      <c r="E238" s="256" t="s">
        <v>1</v>
      </c>
      <c r="F238" s="257" t="s">
        <v>166</v>
      </c>
      <c r="G238" s="255"/>
      <c r="H238" s="258">
        <v>10.799999999999999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160</v>
      </c>
      <c r="AU238" s="264" t="s">
        <v>89</v>
      </c>
      <c r="AV238" s="15" t="s">
        <v>158</v>
      </c>
      <c r="AW238" s="15" t="s">
        <v>34</v>
      </c>
      <c r="AX238" s="15" t="s">
        <v>87</v>
      </c>
      <c r="AY238" s="264" t="s">
        <v>151</v>
      </c>
    </row>
    <row r="239" s="2" customFormat="1" ht="16.5" customHeight="1">
      <c r="A239" s="39"/>
      <c r="B239" s="40"/>
      <c r="C239" s="219" t="s">
        <v>262</v>
      </c>
      <c r="D239" s="219" t="s">
        <v>153</v>
      </c>
      <c r="E239" s="220" t="s">
        <v>263</v>
      </c>
      <c r="F239" s="221" t="s">
        <v>264</v>
      </c>
      <c r="G239" s="222" t="s">
        <v>180</v>
      </c>
      <c r="H239" s="223">
        <v>0.79900000000000004</v>
      </c>
      <c r="I239" s="224"/>
      <c r="J239" s="225">
        <f>ROUND(I239*H239,2)</f>
        <v>0</v>
      </c>
      <c r="K239" s="221" t="s">
        <v>157</v>
      </c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1.0900000000000001</v>
      </c>
      <c r="R239" s="228">
        <f>Q239*H239</f>
        <v>0.87091000000000007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158</v>
      </c>
      <c r="AT239" s="230" t="s">
        <v>153</v>
      </c>
      <c r="AU239" s="230" t="s">
        <v>89</v>
      </c>
      <c r="AY239" s="18" t="s">
        <v>151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87</v>
      </c>
      <c r="BK239" s="231">
        <f>ROUND(I239*H239,2)</f>
        <v>0</v>
      </c>
      <c r="BL239" s="18" t="s">
        <v>158</v>
      </c>
      <c r="BM239" s="230" t="s">
        <v>265</v>
      </c>
    </row>
    <row r="240" s="13" customFormat="1">
      <c r="A240" s="13"/>
      <c r="B240" s="232"/>
      <c r="C240" s="233"/>
      <c r="D240" s="234" t="s">
        <v>160</v>
      </c>
      <c r="E240" s="235" t="s">
        <v>1</v>
      </c>
      <c r="F240" s="236" t="s">
        <v>266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160</v>
      </c>
      <c r="AU240" s="242" t="s">
        <v>89</v>
      </c>
      <c r="AV240" s="13" t="s">
        <v>87</v>
      </c>
      <c r="AW240" s="13" t="s">
        <v>34</v>
      </c>
      <c r="AX240" s="13" t="s">
        <v>79</v>
      </c>
      <c r="AY240" s="242" t="s">
        <v>151</v>
      </c>
    </row>
    <row r="241" s="13" customFormat="1">
      <c r="A241" s="13"/>
      <c r="B241" s="232"/>
      <c r="C241" s="233"/>
      <c r="D241" s="234" t="s">
        <v>160</v>
      </c>
      <c r="E241" s="235" t="s">
        <v>1</v>
      </c>
      <c r="F241" s="236" t="s">
        <v>211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160</v>
      </c>
      <c r="AU241" s="242" t="s">
        <v>89</v>
      </c>
      <c r="AV241" s="13" t="s">
        <v>87</v>
      </c>
      <c r="AW241" s="13" t="s">
        <v>34</v>
      </c>
      <c r="AX241" s="13" t="s">
        <v>79</v>
      </c>
      <c r="AY241" s="242" t="s">
        <v>151</v>
      </c>
    </row>
    <row r="242" s="14" customFormat="1">
      <c r="A242" s="14"/>
      <c r="B242" s="243"/>
      <c r="C242" s="244"/>
      <c r="D242" s="234" t="s">
        <v>160</v>
      </c>
      <c r="E242" s="245" t="s">
        <v>1</v>
      </c>
      <c r="F242" s="246" t="s">
        <v>267</v>
      </c>
      <c r="G242" s="244"/>
      <c r="H242" s="247">
        <v>0.23400000000000001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160</v>
      </c>
      <c r="AU242" s="253" t="s">
        <v>89</v>
      </c>
      <c r="AV242" s="14" t="s">
        <v>89</v>
      </c>
      <c r="AW242" s="14" t="s">
        <v>34</v>
      </c>
      <c r="AX242" s="14" t="s">
        <v>79</v>
      </c>
      <c r="AY242" s="253" t="s">
        <v>151</v>
      </c>
    </row>
    <row r="243" s="13" customFormat="1">
      <c r="A243" s="13"/>
      <c r="B243" s="232"/>
      <c r="C243" s="233"/>
      <c r="D243" s="234" t="s">
        <v>160</v>
      </c>
      <c r="E243" s="235" t="s">
        <v>1</v>
      </c>
      <c r="F243" s="236" t="s">
        <v>214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160</v>
      </c>
      <c r="AU243" s="242" t="s">
        <v>89</v>
      </c>
      <c r="AV243" s="13" t="s">
        <v>87</v>
      </c>
      <c r="AW243" s="13" t="s">
        <v>34</v>
      </c>
      <c r="AX243" s="13" t="s">
        <v>79</v>
      </c>
      <c r="AY243" s="242" t="s">
        <v>151</v>
      </c>
    </row>
    <row r="244" s="14" customFormat="1">
      <c r="A244" s="14"/>
      <c r="B244" s="243"/>
      <c r="C244" s="244"/>
      <c r="D244" s="234" t="s">
        <v>160</v>
      </c>
      <c r="E244" s="245" t="s">
        <v>1</v>
      </c>
      <c r="F244" s="246" t="s">
        <v>268</v>
      </c>
      <c r="G244" s="244"/>
      <c r="H244" s="247">
        <v>0.36499999999999999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160</v>
      </c>
      <c r="AU244" s="253" t="s">
        <v>89</v>
      </c>
      <c r="AV244" s="14" t="s">
        <v>89</v>
      </c>
      <c r="AW244" s="14" t="s">
        <v>34</v>
      </c>
      <c r="AX244" s="14" t="s">
        <v>79</v>
      </c>
      <c r="AY244" s="253" t="s">
        <v>151</v>
      </c>
    </row>
    <row r="245" s="13" customFormat="1">
      <c r="A245" s="13"/>
      <c r="B245" s="232"/>
      <c r="C245" s="233"/>
      <c r="D245" s="234" t="s">
        <v>160</v>
      </c>
      <c r="E245" s="235" t="s">
        <v>1</v>
      </c>
      <c r="F245" s="236" t="s">
        <v>269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160</v>
      </c>
      <c r="AU245" s="242" t="s">
        <v>89</v>
      </c>
      <c r="AV245" s="13" t="s">
        <v>87</v>
      </c>
      <c r="AW245" s="13" t="s">
        <v>34</v>
      </c>
      <c r="AX245" s="13" t="s">
        <v>79</v>
      </c>
      <c r="AY245" s="242" t="s">
        <v>151</v>
      </c>
    </row>
    <row r="246" s="14" customFormat="1">
      <c r="A246" s="14"/>
      <c r="B246" s="243"/>
      <c r="C246" s="244"/>
      <c r="D246" s="234" t="s">
        <v>160</v>
      </c>
      <c r="E246" s="245" t="s">
        <v>1</v>
      </c>
      <c r="F246" s="246" t="s">
        <v>270</v>
      </c>
      <c r="G246" s="244"/>
      <c r="H246" s="247">
        <v>0.20000000000000001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160</v>
      </c>
      <c r="AU246" s="253" t="s">
        <v>89</v>
      </c>
      <c r="AV246" s="14" t="s">
        <v>89</v>
      </c>
      <c r="AW246" s="14" t="s">
        <v>34</v>
      </c>
      <c r="AX246" s="14" t="s">
        <v>79</v>
      </c>
      <c r="AY246" s="253" t="s">
        <v>151</v>
      </c>
    </row>
    <row r="247" s="15" customFormat="1">
      <c r="A247" s="15"/>
      <c r="B247" s="254"/>
      <c r="C247" s="255"/>
      <c r="D247" s="234" t="s">
        <v>160</v>
      </c>
      <c r="E247" s="256" t="s">
        <v>1</v>
      </c>
      <c r="F247" s="257" t="s">
        <v>166</v>
      </c>
      <c r="G247" s="255"/>
      <c r="H247" s="258">
        <v>0.79899999999999993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4" t="s">
        <v>160</v>
      </c>
      <c r="AU247" s="264" t="s">
        <v>89</v>
      </c>
      <c r="AV247" s="15" t="s">
        <v>158</v>
      </c>
      <c r="AW247" s="15" t="s">
        <v>34</v>
      </c>
      <c r="AX247" s="15" t="s">
        <v>87</v>
      </c>
      <c r="AY247" s="264" t="s">
        <v>151</v>
      </c>
    </row>
    <row r="248" s="2" customFormat="1" ht="16.5" customHeight="1">
      <c r="A248" s="39"/>
      <c r="B248" s="40"/>
      <c r="C248" s="219" t="s">
        <v>271</v>
      </c>
      <c r="D248" s="219" t="s">
        <v>153</v>
      </c>
      <c r="E248" s="220" t="s">
        <v>272</v>
      </c>
      <c r="F248" s="221" t="s">
        <v>273</v>
      </c>
      <c r="G248" s="222" t="s">
        <v>156</v>
      </c>
      <c r="H248" s="223">
        <v>1.7</v>
      </c>
      <c r="I248" s="224"/>
      <c r="J248" s="225">
        <f>ROUND(I248*H248,2)</f>
        <v>0</v>
      </c>
      <c r="K248" s="221" t="s">
        <v>157</v>
      </c>
      <c r="L248" s="45"/>
      <c r="M248" s="226" t="s">
        <v>1</v>
      </c>
      <c r="N248" s="227" t="s">
        <v>44</v>
      </c>
      <c r="O248" s="92"/>
      <c r="P248" s="228">
        <f>O248*H248</f>
        <v>0</v>
      </c>
      <c r="Q248" s="228">
        <v>1.94302</v>
      </c>
      <c r="R248" s="228">
        <f>Q248*H248</f>
        <v>3.303134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158</v>
      </c>
      <c r="AT248" s="230" t="s">
        <v>153</v>
      </c>
      <c r="AU248" s="230" t="s">
        <v>89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87</v>
      </c>
      <c r="BK248" s="231">
        <f>ROUND(I248*H248,2)</f>
        <v>0</v>
      </c>
      <c r="BL248" s="18" t="s">
        <v>158</v>
      </c>
      <c r="BM248" s="230" t="s">
        <v>274</v>
      </c>
    </row>
    <row r="249" s="13" customFormat="1">
      <c r="A249" s="13"/>
      <c r="B249" s="232"/>
      <c r="C249" s="233"/>
      <c r="D249" s="234" t="s">
        <v>160</v>
      </c>
      <c r="E249" s="235" t="s">
        <v>1</v>
      </c>
      <c r="F249" s="236" t="s">
        <v>275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160</v>
      </c>
      <c r="AU249" s="242" t="s">
        <v>89</v>
      </c>
      <c r="AV249" s="13" t="s">
        <v>87</v>
      </c>
      <c r="AW249" s="13" t="s">
        <v>34</v>
      </c>
      <c r="AX249" s="13" t="s">
        <v>79</v>
      </c>
      <c r="AY249" s="242" t="s">
        <v>151</v>
      </c>
    </row>
    <row r="250" s="13" customFormat="1">
      <c r="A250" s="13"/>
      <c r="B250" s="232"/>
      <c r="C250" s="233"/>
      <c r="D250" s="234" t="s">
        <v>160</v>
      </c>
      <c r="E250" s="235" t="s">
        <v>1</v>
      </c>
      <c r="F250" s="236" t="s">
        <v>276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160</v>
      </c>
      <c r="AU250" s="242" t="s">
        <v>89</v>
      </c>
      <c r="AV250" s="13" t="s">
        <v>87</v>
      </c>
      <c r="AW250" s="13" t="s">
        <v>34</v>
      </c>
      <c r="AX250" s="13" t="s">
        <v>79</v>
      </c>
      <c r="AY250" s="242" t="s">
        <v>151</v>
      </c>
    </row>
    <row r="251" s="13" customFormat="1">
      <c r="A251" s="13"/>
      <c r="B251" s="232"/>
      <c r="C251" s="233"/>
      <c r="D251" s="234" t="s">
        <v>160</v>
      </c>
      <c r="E251" s="235" t="s">
        <v>1</v>
      </c>
      <c r="F251" s="236" t="s">
        <v>211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160</v>
      </c>
      <c r="AU251" s="242" t="s">
        <v>89</v>
      </c>
      <c r="AV251" s="13" t="s">
        <v>87</v>
      </c>
      <c r="AW251" s="13" t="s">
        <v>34</v>
      </c>
      <c r="AX251" s="13" t="s">
        <v>79</v>
      </c>
      <c r="AY251" s="242" t="s">
        <v>151</v>
      </c>
    </row>
    <row r="252" s="14" customFormat="1">
      <c r="A252" s="14"/>
      <c r="B252" s="243"/>
      <c r="C252" s="244"/>
      <c r="D252" s="234" t="s">
        <v>160</v>
      </c>
      <c r="E252" s="245" t="s">
        <v>1</v>
      </c>
      <c r="F252" s="246" t="s">
        <v>277</v>
      </c>
      <c r="G252" s="244"/>
      <c r="H252" s="247">
        <v>0.40699999999999997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160</v>
      </c>
      <c r="AU252" s="253" t="s">
        <v>89</v>
      </c>
      <c r="AV252" s="14" t="s">
        <v>89</v>
      </c>
      <c r="AW252" s="14" t="s">
        <v>34</v>
      </c>
      <c r="AX252" s="14" t="s">
        <v>79</v>
      </c>
      <c r="AY252" s="253" t="s">
        <v>151</v>
      </c>
    </row>
    <row r="253" s="13" customFormat="1">
      <c r="A253" s="13"/>
      <c r="B253" s="232"/>
      <c r="C253" s="233"/>
      <c r="D253" s="234" t="s">
        <v>160</v>
      </c>
      <c r="E253" s="235" t="s">
        <v>1</v>
      </c>
      <c r="F253" s="236" t="s">
        <v>214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160</v>
      </c>
      <c r="AU253" s="242" t="s">
        <v>89</v>
      </c>
      <c r="AV253" s="13" t="s">
        <v>87</v>
      </c>
      <c r="AW253" s="13" t="s">
        <v>34</v>
      </c>
      <c r="AX253" s="13" t="s">
        <v>79</v>
      </c>
      <c r="AY253" s="242" t="s">
        <v>151</v>
      </c>
    </row>
    <row r="254" s="14" customFormat="1">
      <c r="A254" s="14"/>
      <c r="B254" s="243"/>
      <c r="C254" s="244"/>
      <c r="D254" s="234" t="s">
        <v>160</v>
      </c>
      <c r="E254" s="245" t="s">
        <v>1</v>
      </c>
      <c r="F254" s="246" t="s">
        <v>278</v>
      </c>
      <c r="G254" s="244"/>
      <c r="H254" s="247">
        <v>0.60999999999999999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160</v>
      </c>
      <c r="AU254" s="253" t="s">
        <v>89</v>
      </c>
      <c r="AV254" s="14" t="s">
        <v>89</v>
      </c>
      <c r="AW254" s="14" t="s">
        <v>34</v>
      </c>
      <c r="AX254" s="14" t="s">
        <v>79</v>
      </c>
      <c r="AY254" s="253" t="s">
        <v>151</v>
      </c>
    </row>
    <row r="255" s="14" customFormat="1">
      <c r="A255" s="14"/>
      <c r="B255" s="243"/>
      <c r="C255" s="244"/>
      <c r="D255" s="234" t="s">
        <v>160</v>
      </c>
      <c r="E255" s="245" t="s">
        <v>1</v>
      </c>
      <c r="F255" s="246" t="s">
        <v>279</v>
      </c>
      <c r="G255" s="244"/>
      <c r="H255" s="247">
        <v>0.183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160</v>
      </c>
      <c r="AU255" s="253" t="s">
        <v>89</v>
      </c>
      <c r="AV255" s="14" t="s">
        <v>89</v>
      </c>
      <c r="AW255" s="14" t="s">
        <v>34</v>
      </c>
      <c r="AX255" s="14" t="s">
        <v>79</v>
      </c>
      <c r="AY255" s="253" t="s">
        <v>151</v>
      </c>
    </row>
    <row r="256" s="13" customFormat="1">
      <c r="A256" s="13"/>
      <c r="B256" s="232"/>
      <c r="C256" s="233"/>
      <c r="D256" s="234" t="s">
        <v>160</v>
      </c>
      <c r="E256" s="235" t="s">
        <v>1</v>
      </c>
      <c r="F256" s="236" t="s">
        <v>269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160</v>
      </c>
      <c r="AU256" s="242" t="s">
        <v>89</v>
      </c>
      <c r="AV256" s="13" t="s">
        <v>87</v>
      </c>
      <c r="AW256" s="13" t="s">
        <v>34</v>
      </c>
      <c r="AX256" s="13" t="s">
        <v>79</v>
      </c>
      <c r="AY256" s="242" t="s">
        <v>151</v>
      </c>
    </row>
    <row r="257" s="14" customFormat="1">
      <c r="A257" s="14"/>
      <c r="B257" s="243"/>
      <c r="C257" s="244"/>
      <c r="D257" s="234" t="s">
        <v>160</v>
      </c>
      <c r="E257" s="245" t="s">
        <v>1</v>
      </c>
      <c r="F257" s="246" t="s">
        <v>280</v>
      </c>
      <c r="G257" s="244"/>
      <c r="H257" s="247">
        <v>0.5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160</v>
      </c>
      <c r="AU257" s="253" t="s">
        <v>89</v>
      </c>
      <c r="AV257" s="14" t="s">
        <v>89</v>
      </c>
      <c r="AW257" s="14" t="s">
        <v>34</v>
      </c>
      <c r="AX257" s="14" t="s">
        <v>79</v>
      </c>
      <c r="AY257" s="253" t="s">
        <v>151</v>
      </c>
    </row>
    <row r="258" s="15" customFormat="1">
      <c r="A258" s="15"/>
      <c r="B258" s="254"/>
      <c r="C258" s="255"/>
      <c r="D258" s="234" t="s">
        <v>160</v>
      </c>
      <c r="E258" s="256" t="s">
        <v>1</v>
      </c>
      <c r="F258" s="257" t="s">
        <v>166</v>
      </c>
      <c r="G258" s="255"/>
      <c r="H258" s="258">
        <v>1.7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160</v>
      </c>
      <c r="AU258" s="264" t="s">
        <v>89</v>
      </c>
      <c r="AV258" s="15" t="s">
        <v>158</v>
      </c>
      <c r="AW258" s="15" t="s">
        <v>34</v>
      </c>
      <c r="AX258" s="15" t="s">
        <v>87</v>
      </c>
      <c r="AY258" s="264" t="s">
        <v>151</v>
      </c>
    </row>
    <row r="259" s="12" customFormat="1" ht="22.8" customHeight="1">
      <c r="A259" s="12"/>
      <c r="B259" s="203"/>
      <c r="C259" s="204"/>
      <c r="D259" s="205" t="s">
        <v>78</v>
      </c>
      <c r="E259" s="217" t="s">
        <v>158</v>
      </c>
      <c r="F259" s="217" t="s">
        <v>281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SUM(P260:P280)</f>
        <v>0</v>
      </c>
      <c r="Q259" s="211"/>
      <c r="R259" s="212">
        <f>SUM(R260:R280)</f>
        <v>5.0316942300000003</v>
      </c>
      <c r="S259" s="211"/>
      <c r="T259" s="213">
        <f>SUM(T260:T280)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87</v>
      </c>
      <c r="AT259" s="215" t="s">
        <v>78</v>
      </c>
      <c r="AU259" s="215" t="s">
        <v>87</v>
      </c>
      <c r="AY259" s="214" t="s">
        <v>151</v>
      </c>
      <c r="BK259" s="216">
        <f>SUM(BK260:BK280)</f>
        <v>0</v>
      </c>
    </row>
    <row r="260" s="2" customFormat="1" ht="16.5" customHeight="1">
      <c r="A260" s="39"/>
      <c r="B260" s="40"/>
      <c r="C260" s="219" t="s">
        <v>8</v>
      </c>
      <c r="D260" s="219" t="s">
        <v>153</v>
      </c>
      <c r="E260" s="220" t="s">
        <v>282</v>
      </c>
      <c r="F260" s="221" t="s">
        <v>283</v>
      </c>
      <c r="G260" s="222" t="s">
        <v>156</v>
      </c>
      <c r="H260" s="223">
        <v>2</v>
      </c>
      <c r="I260" s="224"/>
      <c r="J260" s="225">
        <f>ROUND(I260*H260,2)</f>
        <v>0</v>
      </c>
      <c r="K260" s="221" t="s">
        <v>157</v>
      </c>
      <c r="L260" s="45"/>
      <c r="M260" s="226" t="s">
        <v>1</v>
      </c>
      <c r="N260" s="227" t="s">
        <v>44</v>
      </c>
      <c r="O260" s="92"/>
      <c r="P260" s="228">
        <f>O260*H260</f>
        <v>0</v>
      </c>
      <c r="Q260" s="228">
        <v>2.4533700000000001</v>
      </c>
      <c r="R260" s="228">
        <f>Q260*H260</f>
        <v>4.9067400000000001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158</v>
      </c>
      <c r="AT260" s="230" t="s">
        <v>153</v>
      </c>
      <c r="AU260" s="230" t="s">
        <v>89</v>
      </c>
      <c r="AY260" s="18" t="s">
        <v>151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87</v>
      </c>
      <c r="BK260" s="231">
        <f>ROUND(I260*H260,2)</f>
        <v>0</v>
      </c>
      <c r="BL260" s="18" t="s">
        <v>158</v>
      </c>
      <c r="BM260" s="230" t="s">
        <v>284</v>
      </c>
    </row>
    <row r="261" s="13" customFormat="1">
      <c r="A261" s="13"/>
      <c r="B261" s="232"/>
      <c r="C261" s="233"/>
      <c r="D261" s="234" t="s">
        <v>160</v>
      </c>
      <c r="E261" s="235" t="s">
        <v>1</v>
      </c>
      <c r="F261" s="236" t="s">
        <v>285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160</v>
      </c>
      <c r="AU261" s="242" t="s">
        <v>89</v>
      </c>
      <c r="AV261" s="13" t="s">
        <v>87</v>
      </c>
      <c r="AW261" s="13" t="s">
        <v>34</v>
      </c>
      <c r="AX261" s="13" t="s">
        <v>79</v>
      </c>
      <c r="AY261" s="242" t="s">
        <v>151</v>
      </c>
    </row>
    <row r="262" s="14" customFormat="1">
      <c r="A262" s="14"/>
      <c r="B262" s="243"/>
      <c r="C262" s="244"/>
      <c r="D262" s="234" t="s">
        <v>160</v>
      </c>
      <c r="E262" s="245" t="s">
        <v>1</v>
      </c>
      <c r="F262" s="246" t="s">
        <v>286</v>
      </c>
      <c r="G262" s="244"/>
      <c r="H262" s="247">
        <v>0.113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160</v>
      </c>
      <c r="AU262" s="253" t="s">
        <v>89</v>
      </c>
      <c r="AV262" s="14" t="s">
        <v>89</v>
      </c>
      <c r="AW262" s="14" t="s">
        <v>34</v>
      </c>
      <c r="AX262" s="14" t="s">
        <v>79</v>
      </c>
      <c r="AY262" s="253" t="s">
        <v>151</v>
      </c>
    </row>
    <row r="263" s="14" customFormat="1">
      <c r="A263" s="14"/>
      <c r="B263" s="243"/>
      <c r="C263" s="244"/>
      <c r="D263" s="234" t="s">
        <v>160</v>
      </c>
      <c r="E263" s="245" t="s">
        <v>1</v>
      </c>
      <c r="F263" s="246" t="s">
        <v>287</v>
      </c>
      <c r="G263" s="244"/>
      <c r="H263" s="247">
        <v>1.6879999999999999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160</v>
      </c>
      <c r="AU263" s="253" t="s">
        <v>89</v>
      </c>
      <c r="AV263" s="14" t="s">
        <v>89</v>
      </c>
      <c r="AW263" s="14" t="s">
        <v>34</v>
      </c>
      <c r="AX263" s="14" t="s">
        <v>79</v>
      </c>
      <c r="AY263" s="253" t="s">
        <v>151</v>
      </c>
    </row>
    <row r="264" s="14" customFormat="1">
      <c r="A264" s="14"/>
      <c r="B264" s="243"/>
      <c r="C264" s="244"/>
      <c r="D264" s="234" t="s">
        <v>160</v>
      </c>
      <c r="E264" s="245" t="s">
        <v>1</v>
      </c>
      <c r="F264" s="246" t="s">
        <v>288</v>
      </c>
      <c r="G264" s="244"/>
      <c r="H264" s="247">
        <v>0.19900000000000001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160</v>
      </c>
      <c r="AU264" s="253" t="s">
        <v>89</v>
      </c>
      <c r="AV264" s="14" t="s">
        <v>89</v>
      </c>
      <c r="AW264" s="14" t="s">
        <v>34</v>
      </c>
      <c r="AX264" s="14" t="s">
        <v>79</v>
      </c>
      <c r="AY264" s="253" t="s">
        <v>151</v>
      </c>
    </row>
    <row r="265" s="15" customFormat="1">
      <c r="A265" s="15"/>
      <c r="B265" s="254"/>
      <c r="C265" s="255"/>
      <c r="D265" s="234" t="s">
        <v>160</v>
      </c>
      <c r="E265" s="256" t="s">
        <v>1</v>
      </c>
      <c r="F265" s="257" t="s">
        <v>166</v>
      </c>
      <c r="G265" s="255"/>
      <c r="H265" s="258">
        <v>2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160</v>
      </c>
      <c r="AU265" s="264" t="s">
        <v>89</v>
      </c>
      <c r="AV265" s="15" t="s">
        <v>158</v>
      </c>
      <c r="AW265" s="15" t="s">
        <v>34</v>
      </c>
      <c r="AX265" s="15" t="s">
        <v>87</v>
      </c>
      <c r="AY265" s="264" t="s">
        <v>151</v>
      </c>
    </row>
    <row r="266" s="2" customFormat="1" ht="16.5" customHeight="1">
      <c r="A266" s="39"/>
      <c r="B266" s="40"/>
      <c r="C266" s="219" t="s">
        <v>209</v>
      </c>
      <c r="D266" s="219" t="s">
        <v>153</v>
      </c>
      <c r="E266" s="220" t="s">
        <v>289</v>
      </c>
      <c r="F266" s="221" t="s">
        <v>290</v>
      </c>
      <c r="G266" s="222" t="s">
        <v>180</v>
      </c>
      <c r="H266" s="223">
        <v>0.099000000000000005</v>
      </c>
      <c r="I266" s="224"/>
      <c r="J266" s="225">
        <f>ROUND(I266*H266,2)</f>
        <v>0</v>
      </c>
      <c r="K266" s="221" t="s">
        <v>157</v>
      </c>
      <c r="L266" s="45"/>
      <c r="M266" s="226" t="s">
        <v>1</v>
      </c>
      <c r="N266" s="227" t="s">
        <v>44</v>
      </c>
      <c r="O266" s="92"/>
      <c r="P266" s="228">
        <f>O266*H266</f>
        <v>0</v>
      </c>
      <c r="Q266" s="228">
        <v>1.06277</v>
      </c>
      <c r="R266" s="228">
        <f>Q266*H266</f>
        <v>0.10521423000000001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158</v>
      </c>
      <c r="AT266" s="230" t="s">
        <v>153</v>
      </c>
      <c r="AU266" s="230" t="s">
        <v>89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87</v>
      </c>
      <c r="BK266" s="231">
        <f>ROUND(I266*H266,2)</f>
        <v>0</v>
      </c>
      <c r="BL266" s="18" t="s">
        <v>158</v>
      </c>
      <c r="BM266" s="230" t="s">
        <v>291</v>
      </c>
    </row>
    <row r="267" s="13" customFormat="1">
      <c r="A267" s="13"/>
      <c r="B267" s="232"/>
      <c r="C267" s="233"/>
      <c r="D267" s="234" t="s">
        <v>160</v>
      </c>
      <c r="E267" s="235" t="s">
        <v>1</v>
      </c>
      <c r="F267" s="236" t="s">
        <v>292</v>
      </c>
      <c r="G267" s="233"/>
      <c r="H267" s="235" t="s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160</v>
      </c>
      <c r="AU267" s="242" t="s">
        <v>89</v>
      </c>
      <c r="AV267" s="13" t="s">
        <v>87</v>
      </c>
      <c r="AW267" s="13" t="s">
        <v>34</v>
      </c>
      <c r="AX267" s="13" t="s">
        <v>79</v>
      </c>
      <c r="AY267" s="242" t="s">
        <v>151</v>
      </c>
    </row>
    <row r="268" s="14" customFormat="1">
      <c r="A268" s="14"/>
      <c r="B268" s="243"/>
      <c r="C268" s="244"/>
      <c r="D268" s="234" t="s">
        <v>160</v>
      </c>
      <c r="E268" s="245" t="s">
        <v>1</v>
      </c>
      <c r="F268" s="246" t="s">
        <v>293</v>
      </c>
      <c r="G268" s="244"/>
      <c r="H268" s="247">
        <v>17.800000000000001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160</v>
      </c>
      <c r="AU268" s="253" t="s">
        <v>89</v>
      </c>
      <c r="AV268" s="14" t="s">
        <v>89</v>
      </c>
      <c r="AW268" s="14" t="s">
        <v>34</v>
      </c>
      <c r="AX268" s="14" t="s">
        <v>79</v>
      </c>
      <c r="AY268" s="253" t="s">
        <v>151</v>
      </c>
    </row>
    <row r="269" s="16" customFormat="1">
      <c r="A269" s="16"/>
      <c r="B269" s="275"/>
      <c r="C269" s="276"/>
      <c r="D269" s="234" t="s">
        <v>160</v>
      </c>
      <c r="E269" s="277" t="s">
        <v>1</v>
      </c>
      <c r="F269" s="278" t="s">
        <v>294</v>
      </c>
      <c r="G269" s="276"/>
      <c r="H269" s="279">
        <v>17.800000000000001</v>
      </c>
      <c r="I269" s="280"/>
      <c r="J269" s="276"/>
      <c r="K269" s="276"/>
      <c r="L269" s="281"/>
      <c r="M269" s="282"/>
      <c r="N269" s="283"/>
      <c r="O269" s="283"/>
      <c r="P269" s="283"/>
      <c r="Q269" s="283"/>
      <c r="R269" s="283"/>
      <c r="S269" s="283"/>
      <c r="T269" s="284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85" t="s">
        <v>160</v>
      </c>
      <c r="AU269" s="285" t="s">
        <v>89</v>
      </c>
      <c r="AV269" s="16" t="s">
        <v>176</v>
      </c>
      <c r="AW269" s="16" t="s">
        <v>34</v>
      </c>
      <c r="AX269" s="16" t="s">
        <v>79</v>
      </c>
      <c r="AY269" s="285" t="s">
        <v>151</v>
      </c>
    </row>
    <row r="270" s="13" customFormat="1">
      <c r="A270" s="13"/>
      <c r="B270" s="232"/>
      <c r="C270" s="233"/>
      <c r="D270" s="234" t="s">
        <v>160</v>
      </c>
      <c r="E270" s="235" t="s">
        <v>1</v>
      </c>
      <c r="F270" s="236" t="s">
        <v>295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160</v>
      </c>
      <c r="AU270" s="242" t="s">
        <v>89</v>
      </c>
      <c r="AV270" s="13" t="s">
        <v>87</v>
      </c>
      <c r="AW270" s="13" t="s">
        <v>34</v>
      </c>
      <c r="AX270" s="13" t="s">
        <v>79</v>
      </c>
      <c r="AY270" s="242" t="s">
        <v>151</v>
      </c>
    </row>
    <row r="271" s="14" customFormat="1">
      <c r="A271" s="14"/>
      <c r="B271" s="243"/>
      <c r="C271" s="244"/>
      <c r="D271" s="234" t="s">
        <v>160</v>
      </c>
      <c r="E271" s="245" t="s">
        <v>1</v>
      </c>
      <c r="F271" s="246" t="s">
        <v>296</v>
      </c>
      <c r="G271" s="244"/>
      <c r="H271" s="247">
        <v>0.079000000000000001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160</v>
      </c>
      <c r="AU271" s="253" t="s">
        <v>89</v>
      </c>
      <c r="AV271" s="14" t="s">
        <v>89</v>
      </c>
      <c r="AW271" s="14" t="s">
        <v>34</v>
      </c>
      <c r="AX271" s="14" t="s">
        <v>79</v>
      </c>
      <c r="AY271" s="253" t="s">
        <v>151</v>
      </c>
    </row>
    <row r="272" s="13" customFormat="1">
      <c r="A272" s="13"/>
      <c r="B272" s="232"/>
      <c r="C272" s="233"/>
      <c r="D272" s="234" t="s">
        <v>160</v>
      </c>
      <c r="E272" s="235" t="s">
        <v>1</v>
      </c>
      <c r="F272" s="236" t="s">
        <v>297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160</v>
      </c>
      <c r="AU272" s="242" t="s">
        <v>89</v>
      </c>
      <c r="AV272" s="13" t="s">
        <v>87</v>
      </c>
      <c r="AW272" s="13" t="s">
        <v>34</v>
      </c>
      <c r="AX272" s="13" t="s">
        <v>79</v>
      </c>
      <c r="AY272" s="242" t="s">
        <v>151</v>
      </c>
    </row>
    <row r="273" s="14" customFormat="1">
      <c r="A273" s="14"/>
      <c r="B273" s="243"/>
      <c r="C273" s="244"/>
      <c r="D273" s="234" t="s">
        <v>160</v>
      </c>
      <c r="E273" s="245" t="s">
        <v>1</v>
      </c>
      <c r="F273" s="246" t="s">
        <v>298</v>
      </c>
      <c r="G273" s="244"/>
      <c r="H273" s="247">
        <v>0.02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160</v>
      </c>
      <c r="AU273" s="253" t="s">
        <v>89</v>
      </c>
      <c r="AV273" s="14" t="s">
        <v>89</v>
      </c>
      <c r="AW273" s="14" t="s">
        <v>34</v>
      </c>
      <c r="AX273" s="14" t="s">
        <v>79</v>
      </c>
      <c r="AY273" s="253" t="s">
        <v>151</v>
      </c>
    </row>
    <row r="274" s="16" customFormat="1">
      <c r="A274" s="16"/>
      <c r="B274" s="275"/>
      <c r="C274" s="276"/>
      <c r="D274" s="234" t="s">
        <v>160</v>
      </c>
      <c r="E274" s="277" t="s">
        <v>1</v>
      </c>
      <c r="F274" s="278" t="s">
        <v>299</v>
      </c>
      <c r="G274" s="276"/>
      <c r="H274" s="279">
        <v>0.099000000000000005</v>
      </c>
      <c r="I274" s="280"/>
      <c r="J274" s="276"/>
      <c r="K274" s="276"/>
      <c r="L274" s="281"/>
      <c r="M274" s="282"/>
      <c r="N274" s="283"/>
      <c r="O274" s="283"/>
      <c r="P274" s="283"/>
      <c r="Q274" s="283"/>
      <c r="R274" s="283"/>
      <c r="S274" s="283"/>
      <c r="T274" s="284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5" t="s">
        <v>160</v>
      </c>
      <c r="AU274" s="285" t="s">
        <v>89</v>
      </c>
      <c r="AV274" s="16" t="s">
        <v>176</v>
      </c>
      <c r="AW274" s="16" t="s">
        <v>34</v>
      </c>
      <c r="AX274" s="16" t="s">
        <v>87</v>
      </c>
      <c r="AY274" s="285" t="s">
        <v>151</v>
      </c>
    </row>
    <row r="275" s="2" customFormat="1" ht="16.5" customHeight="1">
      <c r="A275" s="39"/>
      <c r="B275" s="40"/>
      <c r="C275" s="219" t="s">
        <v>300</v>
      </c>
      <c r="D275" s="219" t="s">
        <v>153</v>
      </c>
      <c r="E275" s="220" t="s">
        <v>301</v>
      </c>
      <c r="F275" s="221" t="s">
        <v>302</v>
      </c>
      <c r="G275" s="222" t="s">
        <v>208</v>
      </c>
      <c r="H275" s="223">
        <v>3</v>
      </c>
      <c r="I275" s="224"/>
      <c r="J275" s="225">
        <f>ROUND(I275*H275,2)</f>
        <v>0</v>
      </c>
      <c r="K275" s="221" t="s">
        <v>157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0.0065799999999999999</v>
      </c>
      <c r="R275" s="228">
        <f>Q275*H275</f>
        <v>0.019740000000000001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158</v>
      </c>
      <c r="AT275" s="230" t="s">
        <v>153</v>
      </c>
      <c r="AU275" s="230" t="s">
        <v>89</v>
      </c>
      <c r="AY275" s="18" t="s">
        <v>151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87</v>
      </c>
      <c r="BK275" s="231">
        <f>ROUND(I275*H275,2)</f>
        <v>0</v>
      </c>
      <c r="BL275" s="18" t="s">
        <v>158</v>
      </c>
      <c r="BM275" s="230" t="s">
        <v>303</v>
      </c>
    </row>
    <row r="276" s="13" customFormat="1">
      <c r="A276" s="13"/>
      <c r="B276" s="232"/>
      <c r="C276" s="233"/>
      <c r="D276" s="234" t="s">
        <v>160</v>
      </c>
      <c r="E276" s="235" t="s">
        <v>1</v>
      </c>
      <c r="F276" s="236" t="s">
        <v>304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160</v>
      </c>
      <c r="AU276" s="242" t="s">
        <v>89</v>
      </c>
      <c r="AV276" s="13" t="s">
        <v>87</v>
      </c>
      <c r="AW276" s="13" t="s">
        <v>34</v>
      </c>
      <c r="AX276" s="13" t="s">
        <v>79</v>
      </c>
      <c r="AY276" s="242" t="s">
        <v>151</v>
      </c>
    </row>
    <row r="277" s="14" customFormat="1">
      <c r="A277" s="14"/>
      <c r="B277" s="243"/>
      <c r="C277" s="244"/>
      <c r="D277" s="234" t="s">
        <v>160</v>
      </c>
      <c r="E277" s="245" t="s">
        <v>1</v>
      </c>
      <c r="F277" s="246" t="s">
        <v>305</v>
      </c>
      <c r="G277" s="244"/>
      <c r="H277" s="247">
        <v>2.5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160</v>
      </c>
      <c r="AU277" s="253" t="s">
        <v>89</v>
      </c>
      <c r="AV277" s="14" t="s">
        <v>89</v>
      </c>
      <c r="AW277" s="14" t="s">
        <v>34</v>
      </c>
      <c r="AX277" s="14" t="s">
        <v>79</v>
      </c>
      <c r="AY277" s="253" t="s">
        <v>151</v>
      </c>
    </row>
    <row r="278" s="14" customFormat="1">
      <c r="A278" s="14"/>
      <c r="B278" s="243"/>
      <c r="C278" s="244"/>
      <c r="D278" s="234" t="s">
        <v>160</v>
      </c>
      <c r="E278" s="245" t="s">
        <v>1</v>
      </c>
      <c r="F278" s="246" t="s">
        <v>280</v>
      </c>
      <c r="G278" s="244"/>
      <c r="H278" s="247">
        <v>0.5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160</v>
      </c>
      <c r="AU278" s="253" t="s">
        <v>89</v>
      </c>
      <c r="AV278" s="14" t="s">
        <v>89</v>
      </c>
      <c r="AW278" s="14" t="s">
        <v>34</v>
      </c>
      <c r="AX278" s="14" t="s">
        <v>79</v>
      </c>
      <c r="AY278" s="253" t="s">
        <v>151</v>
      </c>
    </row>
    <row r="279" s="15" customFormat="1">
      <c r="A279" s="15"/>
      <c r="B279" s="254"/>
      <c r="C279" s="255"/>
      <c r="D279" s="234" t="s">
        <v>160</v>
      </c>
      <c r="E279" s="256" t="s">
        <v>1</v>
      </c>
      <c r="F279" s="257" t="s">
        <v>166</v>
      </c>
      <c r="G279" s="255"/>
      <c r="H279" s="258">
        <v>3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160</v>
      </c>
      <c r="AU279" s="264" t="s">
        <v>89</v>
      </c>
      <c r="AV279" s="15" t="s">
        <v>158</v>
      </c>
      <c r="AW279" s="15" t="s">
        <v>34</v>
      </c>
      <c r="AX279" s="15" t="s">
        <v>87</v>
      </c>
      <c r="AY279" s="264" t="s">
        <v>151</v>
      </c>
    </row>
    <row r="280" s="2" customFormat="1" ht="16.5" customHeight="1">
      <c r="A280" s="39"/>
      <c r="B280" s="40"/>
      <c r="C280" s="219" t="s">
        <v>306</v>
      </c>
      <c r="D280" s="219" t="s">
        <v>153</v>
      </c>
      <c r="E280" s="220" t="s">
        <v>307</v>
      </c>
      <c r="F280" s="221" t="s">
        <v>308</v>
      </c>
      <c r="G280" s="222" t="s">
        <v>208</v>
      </c>
      <c r="H280" s="223">
        <v>3</v>
      </c>
      <c r="I280" s="224"/>
      <c r="J280" s="225">
        <f>ROUND(I280*H280,2)</f>
        <v>0</v>
      </c>
      <c r="K280" s="221" t="s">
        <v>157</v>
      </c>
      <c r="L280" s="45"/>
      <c r="M280" s="226" t="s">
        <v>1</v>
      </c>
      <c r="N280" s="227" t="s">
        <v>44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158</v>
      </c>
      <c r="AT280" s="230" t="s">
        <v>153</v>
      </c>
      <c r="AU280" s="230" t="s">
        <v>89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87</v>
      </c>
      <c r="BK280" s="231">
        <f>ROUND(I280*H280,2)</f>
        <v>0</v>
      </c>
      <c r="BL280" s="18" t="s">
        <v>158</v>
      </c>
      <c r="BM280" s="230" t="s">
        <v>309</v>
      </c>
    </row>
    <row r="281" s="12" customFormat="1" ht="22.8" customHeight="1">
      <c r="A281" s="12"/>
      <c r="B281" s="203"/>
      <c r="C281" s="204"/>
      <c r="D281" s="205" t="s">
        <v>78</v>
      </c>
      <c r="E281" s="217" t="s">
        <v>192</v>
      </c>
      <c r="F281" s="217" t="s">
        <v>310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SUM(P282:P284)</f>
        <v>0</v>
      </c>
      <c r="Q281" s="211"/>
      <c r="R281" s="212">
        <f>SUM(R282:R284)</f>
        <v>0</v>
      </c>
      <c r="S281" s="211"/>
      <c r="T281" s="213">
        <f>SUM(T282:T284)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87</v>
      </c>
      <c r="AT281" s="215" t="s">
        <v>78</v>
      </c>
      <c r="AU281" s="215" t="s">
        <v>87</v>
      </c>
      <c r="AY281" s="214" t="s">
        <v>151</v>
      </c>
      <c r="BK281" s="216">
        <f>SUM(BK282:BK284)</f>
        <v>0</v>
      </c>
    </row>
    <row r="282" s="2" customFormat="1" ht="16.5" customHeight="1">
      <c r="A282" s="39"/>
      <c r="B282" s="40"/>
      <c r="C282" s="219" t="s">
        <v>311</v>
      </c>
      <c r="D282" s="219" t="s">
        <v>153</v>
      </c>
      <c r="E282" s="220" t="s">
        <v>312</v>
      </c>
      <c r="F282" s="221" t="s">
        <v>313</v>
      </c>
      <c r="G282" s="222" t="s">
        <v>208</v>
      </c>
      <c r="H282" s="223">
        <v>41</v>
      </c>
      <c r="I282" s="224"/>
      <c r="J282" s="225">
        <f>ROUND(I282*H282,2)</f>
        <v>0</v>
      </c>
      <c r="K282" s="221" t="s">
        <v>157</v>
      </c>
      <c r="L282" s="45"/>
      <c r="M282" s="226" t="s">
        <v>1</v>
      </c>
      <c r="N282" s="227" t="s">
        <v>44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158</v>
      </c>
      <c r="AT282" s="230" t="s">
        <v>153</v>
      </c>
      <c r="AU282" s="230" t="s">
        <v>89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87</v>
      </c>
      <c r="BK282" s="231">
        <f>ROUND(I282*H282,2)</f>
        <v>0</v>
      </c>
      <c r="BL282" s="18" t="s">
        <v>158</v>
      </c>
      <c r="BM282" s="230" t="s">
        <v>314</v>
      </c>
    </row>
    <row r="283" s="13" customFormat="1">
      <c r="A283" s="13"/>
      <c r="B283" s="232"/>
      <c r="C283" s="233"/>
      <c r="D283" s="234" t="s">
        <v>160</v>
      </c>
      <c r="E283" s="235" t="s">
        <v>1</v>
      </c>
      <c r="F283" s="236" t="s">
        <v>315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160</v>
      </c>
      <c r="AU283" s="242" t="s">
        <v>89</v>
      </c>
      <c r="AV283" s="13" t="s">
        <v>87</v>
      </c>
      <c r="AW283" s="13" t="s">
        <v>34</v>
      </c>
      <c r="AX283" s="13" t="s">
        <v>79</v>
      </c>
      <c r="AY283" s="242" t="s">
        <v>151</v>
      </c>
    </row>
    <row r="284" s="14" customFormat="1">
      <c r="A284" s="14"/>
      <c r="B284" s="243"/>
      <c r="C284" s="244"/>
      <c r="D284" s="234" t="s">
        <v>160</v>
      </c>
      <c r="E284" s="245" t="s">
        <v>1</v>
      </c>
      <c r="F284" s="246" t="s">
        <v>316</v>
      </c>
      <c r="G284" s="244"/>
      <c r="H284" s="247">
        <v>41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160</v>
      </c>
      <c r="AU284" s="253" t="s">
        <v>89</v>
      </c>
      <c r="AV284" s="14" t="s">
        <v>89</v>
      </c>
      <c r="AW284" s="14" t="s">
        <v>34</v>
      </c>
      <c r="AX284" s="14" t="s">
        <v>87</v>
      </c>
      <c r="AY284" s="253" t="s">
        <v>151</v>
      </c>
    </row>
    <row r="285" s="12" customFormat="1" ht="22.8" customHeight="1">
      <c r="A285" s="12"/>
      <c r="B285" s="203"/>
      <c r="C285" s="204"/>
      <c r="D285" s="205" t="s">
        <v>78</v>
      </c>
      <c r="E285" s="217" t="s">
        <v>317</v>
      </c>
      <c r="F285" s="217" t="s">
        <v>318</v>
      </c>
      <c r="G285" s="204"/>
      <c r="H285" s="204"/>
      <c r="I285" s="207"/>
      <c r="J285" s="218">
        <f>BK285</f>
        <v>0</v>
      </c>
      <c r="K285" s="204"/>
      <c r="L285" s="209"/>
      <c r="M285" s="210"/>
      <c r="N285" s="211"/>
      <c r="O285" s="211"/>
      <c r="P285" s="212">
        <f>SUM(P286:P365)</f>
        <v>0</v>
      </c>
      <c r="Q285" s="211"/>
      <c r="R285" s="212">
        <f>SUM(R286:R365)</f>
        <v>14.850140000000001</v>
      </c>
      <c r="S285" s="211"/>
      <c r="T285" s="213">
        <f>SUM(T286:T365)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87</v>
      </c>
      <c r="AT285" s="215" t="s">
        <v>78</v>
      </c>
      <c r="AU285" s="215" t="s">
        <v>87</v>
      </c>
      <c r="AY285" s="214" t="s">
        <v>151</v>
      </c>
      <c r="BK285" s="216">
        <f>SUM(BK286:BK365)</f>
        <v>0</v>
      </c>
    </row>
    <row r="286" s="2" customFormat="1" ht="16.5" customHeight="1">
      <c r="A286" s="39"/>
      <c r="B286" s="40"/>
      <c r="C286" s="219" t="s">
        <v>319</v>
      </c>
      <c r="D286" s="219" t="s">
        <v>153</v>
      </c>
      <c r="E286" s="220" t="s">
        <v>320</v>
      </c>
      <c r="F286" s="221" t="s">
        <v>321</v>
      </c>
      <c r="G286" s="222" t="s">
        <v>208</v>
      </c>
      <c r="H286" s="223">
        <v>30</v>
      </c>
      <c r="I286" s="224"/>
      <c r="J286" s="225">
        <f>ROUND(I286*H286,2)</f>
        <v>0</v>
      </c>
      <c r="K286" s="221" t="s">
        <v>157</v>
      </c>
      <c r="L286" s="45"/>
      <c r="M286" s="226" t="s">
        <v>1</v>
      </c>
      <c r="N286" s="227" t="s">
        <v>44</v>
      </c>
      <c r="O286" s="92"/>
      <c r="P286" s="228">
        <f>O286*H286</f>
        <v>0</v>
      </c>
      <c r="Q286" s="228">
        <v>0.00084999999999999995</v>
      </c>
      <c r="R286" s="228">
        <f>Q286*H286</f>
        <v>0.025499999999999998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158</v>
      </c>
      <c r="AT286" s="230" t="s">
        <v>153</v>
      </c>
      <c r="AU286" s="230" t="s">
        <v>89</v>
      </c>
      <c r="AY286" s="18" t="s">
        <v>151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87</v>
      </c>
      <c r="BK286" s="231">
        <f>ROUND(I286*H286,2)</f>
        <v>0</v>
      </c>
      <c r="BL286" s="18" t="s">
        <v>158</v>
      </c>
      <c r="BM286" s="230" t="s">
        <v>322</v>
      </c>
    </row>
    <row r="287" s="13" customFormat="1">
      <c r="A287" s="13"/>
      <c r="B287" s="232"/>
      <c r="C287" s="233"/>
      <c r="D287" s="234" t="s">
        <v>160</v>
      </c>
      <c r="E287" s="235" t="s">
        <v>1</v>
      </c>
      <c r="F287" s="236" t="s">
        <v>323</v>
      </c>
      <c r="G287" s="233"/>
      <c r="H287" s="235" t="s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160</v>
      </c>
      <c r="AU287" s="242" t="s">
        <v>89</v>
      </c>
      <c r="AV287" s="13" t="s">
        <v>87</v>
      </c>
      <c r="AW287" s="13" t="s">
        <v>34</v>
      </c>
      <c r="AX287" s="13" t="s">
        <v>79</v>
      </c>
      <c r="AY287" s="242" t="s">
        <v>151</v>
      </c>
    </row>
    <row r="288" s="13" customFormat="1">
      <c r="A288" s="13"/>
      <c r="B288" s="232"/>
      <c r="C288" s="233"/>
      <c r="D288" s="234" t="s">
        <v>160</v>
      </c>
      <c r="E288" s="235" t="s">
        <v>1</v>
      </c>
      <c r="F288" s="236" t="s">
        <v>211</v>
      </c>
      <c r="G288" s="233"/>
      <c r="H288" s="235" t="s">
        <v>1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160</v>
      </c>
      <c r="AU288" s="242" t="s">
        <v>89</v>
      </c>
      <c r="AV288" s="13" t="s">
        <v>87</v>
      </c>
      <c r="AW288" s="13" t="s">
        <v>34</v>
      </c>
      <c r="AX288" s="13" t="s">
        <v>79</v>
      </c>
      <c r="AY288" s="242" t="s">
        <v>151</v>
      </c>
    </row>
    <row r="289" s="14" customFormat="1">
      <c r="A289" s="14"/>
      <c r="B289" s="243"/>
      <c r="C289" s="244"/>
      <c r="D289" s="234" t="s">
        <v>160</v>
      </c>
      <c r="E289" s="245" t="s">
        <v>1</v>
      </c>
      <c r="F289" s="246" t="s">
        <v>324</v>
      </c>
      <c r="G289" s="244"/>
      <c r="H289" s="247">
        <v>3.9009999999999998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160</v>
      </c>
      <c r="AU289" s="253" t="s">
        <v>89</v>
      </c>
      <c r="AV289" s="14" t="s">
        <v>89</v>
      </c>
      <c r="AW289" s="14" t="s">
        <v>34</v>
      </c>
      <c r="AX289" s="14" t="s">
        <v>79</v>
      </c>
      <c r="AY289" s="253" t="s">
        <v>151</v>
      </c>
    </row>
    <row r="290" s="14" customFormat="1">
      <c r="A290" s="14"/>
      <c r="B290" s="243"/>
      <c r="C290" s="244"/>
      <c r="D290" s="234" t="s">
        <v>160</v>
      </c>
      <c r="E290" s="245" t="s">
        <v>1</v>
      </c>
      <c r="F290" s="246" t="s">
        <v>325</v>
      </c>
      <c r="G290" s="244"/>
      <c r="H290" s="247">
        <v>5.4299999999999997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160</v>
      </c>
      <c r="AU290" s="253" t="s">
        <v>89</v>
      </c>
      <c r="AV290" s="14" t="s">
        <v>89</v>
      </c>
      <c r="AW290" s="14" t="s">
        <v>34</v>
      </c>
      <c r="AX290" s="14" t="s">
        <v>79</v>
      </c>
      <c r="AY290" s="253" t="s">
        <v>151</v>
      </c>
    </row>
    <row r="291" s="14" customFormat="1">
      <c r="A291" s="14"/>
      <c r="B291" s="243"/>
      <c r="C291" s="244"/>
      <c r="D291" s="234" t="s">
        <v>160</v>
      </c>
      <c r="E291" s="245" t="s">
        <v>1</v>
      </c>
      <c r="F291" s="246" t="s">
        <v>326</v>
      </c>
      <c r="G291" s="244"/>
      <c r="H291" s="247">
        <v>1.669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160</v>
      </c>
      <c r="AU291" s="253" t="s">
        <v>89</v>
      </c>
      <c r="AV291" s="14" t="s">
        <v>89</v>
      </c>
      <c r="AW291" s="14" t="s">
        <v>34</v>
      </c>
      <c r="AX291" s="14" t="s">
        <v>79</v>
      </c>
      <c r="AY291" s="253" t="s">
        <v>151</v>
      </c>
    </row>
    <row r="292" s="13" customFormat="1">
      <c r="A292" s="13"/>
      <c r="B292" s="232"/>
      <c r="C292" s="233"/>
      <c r="D292" s="234" t="s">
        <v>160</v>
      </c>
      <c r="E292" s="235" t="s">
        <v>1</v>
      </c>
      <c r="F292" s="236" t="s">
        <v>214</v>
      </c>
      <c r="G292" s="233"/>
      <c r="H292" s="235" t="s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160</v>
      </c>
      <c r="AU292" s="242" t="s">
        <v>89</v>
      </c>
      <c r="AV292" s="13" t="s">
        <v>87</v>
      </c>
      <c r="AW292" s="13" t="s">
        <v>34</v>
      </c>
      <c r="AX292" s="13" t="s">
        <v>79</v>
      </c>
      <c r="AY292" s="242" t="s">
        <v>151</v>
      </c>
    </row>
    <row r="293" s="14" customFormat="1">
      <c r="A293" s="14"/>
      <c r="B293" s="243"/>
      <c r="C293" s="244"/>
      <c r="D293" s="234" t="s">
        <v>160</v>
      </c>
      <c r="E293" s="245" t="s">
        <v>1</v>
      </c>
      <c r="F293" s="246" t="s">
        <v>327</v>
      </c>
      <c r="G293" s="244"/>
      <c r="H293" s="247">
        <v>5.7149999999999999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160</v>
      </c>
      <c r="AU293" s="253" t="s">
        <v>89</v>
      </c>
      <c r="AV293" s="14" t="s">
        <v>89</v>
      </c>
      <c r="AW293" s="14" t="s">
        <v>34</v>
      </c>
      <c r="AX293" s="14" t="s">
        <v>79</v>
      </c>
      <c r="AY293" s="253" t="s">
        <v>151</v>
      </c>
    </row>
    <row r="294" s="14" customFormat="1">
      <c r="A294" s="14"/>
      <c r="B294" s="243"/>
      <c r="C294" s="244"/>
      <c r="D294" s="234" t="s">
        <v>160</v>
      </c>
      <c r="E294" s="245" t="s">
        <v>1</v>
      </c>
      <c r="F294" s="246" t="s">
        <v>328</v>
      </c>
      <c r="G294" s="244"/>
      <c r="H294" s="247">
        <v>8.6400000000000006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160</v>
      </c>
      <c r="AU294" s="253" t="s">
        <v>89</v>
      </c>
      <c r="AV294" s="14" t="s">
        <v>89</v>
      </c>
      <c r="AW294" s="14" t="s">
        <v>34</v>
      </c>
      <c r="AX294" s="14" t="s">
        <v>79</v>
      </c>
      <c r="AY294" s="253" t="s">
        <v>151</v>
      </c>
    </row>
    <row r="295" s="14" customFormat="1">
      <c r="A295" s="14"/>
      <c r="B295" s="243"/>
      <c r="C295" s="244"/>
      <c r="D295" s="234" t="s">
        <v>160</v>
      </c>
      <c r="E295" s="245" t="s">
        <v>1</v>
      </c>
      <c r="F295" s="246" t="s">
        <v>329</v>
      </c>
      <c r="G295" s="244"/>
      <c r="H295" s="247">
        <v>1.645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160</v>
      </c>
      <c r="AU295" s="253" t="s">
        <v>89</v>
      </c>
      <c r="AV295" s="14" t="s">
        <v>89</v>
      </c>
      <c r="AW295" s="14" t="s">
        <v>34</v>
      </c>
      <c r="AX295" s="14" t="s">
        <v>79</v>
      </c>
      <c r="AY295" s="253" t="s">
        <v>151</v>
      </c>
    </row>
    <row r="296" s="13" customFormat="1">
      <c r="A296" s="13"/>
      <c r="B296" s="232"/>
      <c r="C296" s="233"/>
      <c r="D296" s="234" t="s">
        <v>160</v>
      </c>
      <c r="E296" s="235" t="s">
        <v>1</v>
      </c>
      <c r="F296" s="236" t="s">
        <v>330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160</v>
      </c>
      <c r="AU296" s="242" t="s">
        <v>89</v>
      </c>
      <c r="AV296" s="13" t="s">
        <v>87</v>
      </c>
      <c r="AW296" s="13" t="s">
        <v>34</v>
      </c>
      <c r="AX296" s="13" t="s">
        <v>79</v>
      </c>
      <c r="AY296" s="242" t="s">
        <v>151</v>
      </c>
    </row>
    <row r="297" s="14" customFormat="1">
      <c r="A297" s="14"/>
      <c r="B297" s="243"/>
      <c r="C297" s="244"/>
      <c r="D297" s="234" t="s">
        <v>160</v>
      </c>
      <c r="E297" s="245" t="s">
        <v>1</v>
      </c>
      <c r="F297" s="246" t="s">
        <v>331</v>
      </c>
      <c r="G297" s="244"/>
      <c r="H297" s="247">
        <v>3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160</v>
      </c>
      <c r="AU297" s="253" t="s">
        <v>89</v>
      </c>
      <c r="AV297" s="14" t="s">
        <v>89</v>
      </c>
      <c r="AW297" s="14" t="s">
        <v>34</v>
      </c>
      <c r="AX297" s="14" t="s">
        <v>79</v>
      </c>
      <c r="AY297" s="253" t="s">
        <v>151</v>
      </c>
    </row>
    <row r="298" s="15" customFormat="1">
      <c r="A298" s="15"/>
      <c r="B298" s="254"/>
      <c r="C298" s="255"/>
      <c r="D298" s="234" t="s">
        <v>160</v>
      </c>
      <c r="E298" s="256" t="s">
        <v>1</v>
      </c>
      <c r="F298" s="257" t="s">
        <v>166</v>
      </c>
      <c r="G298" s="255"/>
      <c r="H298" s="258">
        <v>30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160</v>
      </c>
      <c r="AU298" s="264" t="s">
        <v>89</v>
      </c>
      <c r="AV298" s="15" t="s">
        <v>158</v>
      </c>
      <c r="AW298" s="15" t="s">
        <v>34</v>
      </c>
      <c r="AX298" s="15" t="s">
        <v>87</v>
      </c>
      <c r="AY298" s="264" t="s">
        <v>151</v>
      </c>
    </row>
    <row r="299" s="2" customFormat="1" ht="16.5" customHeight="1">
      <c r="A299" s="39"/>
      <c r="B299" s="40"/>
      <c r="C299" s="219" t="s">
        <v>7</v>
      </c>
      <c r="D299" s="219" t="s">
        <v>153</v>
      </c>
      <c r="E299" s="220" t="s">
        <v>332</v>
      </c>
      <c r="F299" s="221" t="s">
        <v>333</v>
      </c>
      <c r="G299" s="222" t="s">
        <v>208</v>
      </c>
      <c r="H299" s="223">
        <v>182</v>
      </c>
      <c r="I299" s="224"/>
      <c r="J299" s="225">
        <f>ROUND(I299*H299,2)</f>
        <v>0</v>
      </c>
      <c r="K299" s="221" t="s">
        <v>157</v>
      </c>
      <c r="L299" s="45"/>
      <c r="M299" s="226" t="s">
        <v>1</v>
      </c>
      <c r="N299" s="227" t="s">
        <v>44</v>
      </c>
      <c r="O299" s="92"/>
      <c r="P299" s="228">
        <f>O299*H299</f>
        <v>0</v>
      </c>
      <c r="Q299" s="228">
        <v>0.00064000000000000005</v>
      </c>
      <c r="R299" s="228">
        <f>Q299*H299</f>
        <v>0.11648000000000001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158</v>
      </c>
      <c r="AT299" s="230" t="s">
        <v>153</v>
      </c>
      <c r="AU299" s="230" t="s">
        <v>89</v>
      </c>
      <c r="AY299" s="18" t="s">
        <v>151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87</v>
      </c>
      <c r="BK299" s="231">
        <f>ROUND(I299*H299,2)</f>
        <v>0</v>
      </c>
      <c r="BL299" s="18" t="s">
        <v>158</v>
      </c>
      <c r="BM299" s="230" t="s">
        <v>334</v>
      </c>
    </row>
    <row r="300" s="13" customFormat="1">
      <c r="A300" s="13"/>
      <c r="B300" s="232"/>
      <c r="C300" s="233"/>
      <c r="D300" s="234" t="s">
        <v>160</v>
      </c>
      <c r="E300" s="235" t="s">
        <v>1</v>
      </c>
      <c r="F300" s="236" t="s">
        <v>335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160</v>
      </c>
      <c r="AU300" s="242" t="s">
        <v>89</v>
      </c>
      <c r="AV300" s="13" t="s">
        <v>87</v>
      </c>
      <c r="AW300" s="13" t="s">
        <v>34</v>
      </c>
      <c r="AX300" s="13" t="s">
        <v>79</v>
      </c>
      <c r="AY300" s="242" t="s">
        <v>151</v>
      </c>
    </row>
    <row r="301" s="13" customFormat="1">
      <c r="A301" s="13"/>
      <c r="B301" s="232"/>
      <c r="C301" s="233"/>
      <c r="D301" s="234" t="s">
        <v>160</v>
      </c>
      <c r="E301" s="235" t="s">
        <v>1</v>
      </c>
      <c r="F301" s="236" t="s">
        <v>211</v>
      </c>
      <c r="G301" s="233"/>
      <c r="H301" s="235" t="s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160</v>
      </c>
      <c r="AU301" s="242" t="s">
        <v>89</v>
      </c>
      <c r="AV301" s="13" t="s">
        <v>87</v>
      </c>
      <c r="AW301" s="13" t="s">
        <v>34</v>
      </c>
      <c r="AX301" s="13" t="s">
        <v>79</v>
      </c>
      <c r="AY301" s="242" t="s">
        <v>151</v>
      </c>
    </row>
    <row r="302" s="14" customFormat="1">
      <c r="A302" s="14"/>
      <c r="B302" s="243"/>
      <c r="C302" s="244"/>
      <c r="D302" s="234" t="s">
        <v>160</v>
      </c>
      <c r="E302" s="245" t="s">
        <v>1</v>
      </c>
      <c r="F302" s="246" t="s">
        <v>336</v>
      </c>
      <c r="G302" s="244"/>
      <c r="H302" s="247">
        <v>62.887999999999998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160</v>
      </c>
      <c r="AU302" s="253" t="s">
        <v>89</v>
      </c>
      <c r="AV302" s="14" t="s">
        <v>89</v>
      </c>
      <c r="AW302" s="14" t="s">
        <v>34</v>
      </c>
      <c r="AX302" s="14" t="s">
        <v>79</v>
      </c>
      <c r="AY302" s="253" t="s">
        <v>151</v>
      </c>
    </row>
    <row r="303" s="14" customFormat="1">
      <c r="A303" s="14"/>
      <c r="B303" s="243"/>
      <c r="C303" s="244"/>
      <c r="D303" s="234" t="s">
        <v>160</v>
      </c>
      <c r="E303" s="245" t="s">
        <v>1</v>
      </c>
      <c r="F303" s="246" t="s">
        <v>337</v>
      </c>
      <c r="G303" s="244"/>
      <c r="H303" s="247">
        <v>12.4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160</v>
      </c>
      <c r="AU303" s="253" t="s">
        <v>89</v>
      </c>
      <c r="AV303" s="14" t="s">
        <v>89</v>
      </c>
      <c r="AW303" s="14" t="s">
        <v>34</v>
      </c>
      <c r="AX303" s="14" t="s">
        <v>79</v>
      </c>
      <c r="AY303" s="253" t="s">
        <v>151</v>
      </c>
    </row>
    <row r="304" s="14" customFormat="1">
      <c r="A304" s="14"/>
      <c r="B304" s="243"/>
      <c r="C304" s="244"/>
      <c r="D304" s="234" t="s">
        <v>160</v>
      </c>
      <c r="E304" s="245" t="s">
        <v>1</v>
      </c>
      <c r="F304" s="246" t="s">
        <v>338</v>
      </c>
      <c r="G304" s="244"/>
      <c r="H304" s="247">
        <v>16.57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160</v>
      </c>
      <c r="AU304" s="253" t="s">
        <v>89</v>
      </c>
      <c r="AV304" s="14" t="s">
        <v>89</v>
      </c>
      <c r="AW304" s="14" t="s">
        <v>34</v>
      </c>
      <c r="AX304" s="14" t="s">
        <v>79</v>
      </c>
      <c r="AY304" s="253" t="s">
        <v>151</v>
      </c>
    </row>
    <row r="305" s="14" customFormat="1">
      <c r="A305" s="14"/>
      <c r="B305" s="243"/>
      <c r="C305" s="244"/>
      <c r="D305" s="234" t="s">
        <v>160</v>
      </c>
      <c r="E305" s="245" t="s">
        <v>1</v>
      </c>
      <c r="F305" s="246" t="s">
        <v>339</v>
      </c>
      <c r="G305" s="244"/>
      <c r="H305" s="247">
        <v>7.4850000000000003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160</v>
      </c>
      <c r="AU305" s="253" t="s">
        <v>89</v>
      </c>
      <c r="AV305" s="14" t="s">
        <v>89</v>
      </c>
      <c r="AW305" s="14" t="s">
        <v>34</v>
      </c>
      <c r="AX305" s="14" t="s">
        <v>79</v>
      </c>
      <c r="AY305" s="253" t="s">
        <v>151</v>
      </c>
    </row>
    <row r="306" s="14" customFormat="1">
      <c r="A306" s="14"/>
      <c r="B306" s="243"/>
      <c r="C306" s="244"/>
      <c r="D306" s="234" t="s">
        <v>160</v>
      </c>
      <c r="E306" s="245" t="s">
        <v>1</v>
      </c>
      <c r="F306" s="246" t="s">
        <v>340</v>
      </c>
      <c r="G306" s="244"/>
      <c r="H306" s="247">
        <v>5.157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160</v>
      </c>
      <c r="AU306" s="253" t="s">
        <v>89</v>
      </c>
      <c r="AV306" s="14" t="s">
        <v>89</v>
      </c>
      <c r="AW306" s="14" t="s">
        <v>34</v>
      </c>
      <c r="AX306" s="14" t="s">
        <v>79</v>
      </c>
      <c r="AY306" s="253" t="s">
        <v>151</v>
      </c>
    </row>
    <row r="307" s="13" customFormat="1">
      <c r="A307" s="13"/>
      <c r="B307" s="232"/>
      <c r="C307" s="233"/>
      <c r="D307" s="234" t="s">
        <v>160</v>
      </c>
      <c r="E307" s="235" t="s">
        <v>1</v>
      </c>
      <c r="F307" s="236" t="s">
        <v>214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160</v>
      </c>
      <c r="AU307" s="242" t="s">
        <v>89</v>
      </c>
      <c r="AV307" s="13" t="s">
        <v>87</v>
      </c>
      <c r="AW307" s="13" t="s">
        <v>34</v>
      </c>
      <c r="AX307" s="13" t="s">
        <v>79</v>
      </c>
      <c r="AY307" s="242" t="s">
        <v>151</v>
      </c>
    </row>
    <row r="308" s="14" customFormat="1">
      <c r="A308" s="14"/>
      <c r="B308" s="243"/>
      <c r="C308" s="244"/>
      <c r="D308" s="234" t="s">
        <v>160</v>
      </c>
      <c r="E308" s="245" t="s">
        <v>1</v>
      </c>
      <c r="F308" s="246" t="s">
        <v>341</v>
      </c>
      <c r="G308" s="244"/>
      <c r="H308" s="247">
        <v>43.591999999999999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160</v>
      </c>
      <c r="AU308" s="253" t="s">
        <v>89</v>
      </c>
      <c r="AV308" s="14" t="s">
        <v>89</v>
      </c>
      <c r="AW308" s="14" t="s">
        <v>34</v>
      </c>
      <c r="AX308" s="14" t="s">
        <v>79</v>
      </c>
      <c r="AY308" s="253" t="s">
        <v>151</v>
      </c>
    </row>
    <row r="309" s="14" customFormat="1">
      <c r="A309" s="14"/>
      <c r="B309" s="243"/>
      <c r="C309" s="244"/>
      <c r="D309" s="234" t="s">
        <v>160</v>
      </c>
      <c r="E309" s="245" t="s">
        <v>1</v>
      </c>
      <c r="F309" s="246" t="s">
        <v>342</v>
      </c>
      <c r="G309" s="244"/>
      <c r="H309" s="247">
        <v>16.800000000000001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160</v>
      </c>
      <c r="AU309" s="253" t="s">
        <v>89</v>
      </c>
      <c r="AV309" s="14" t="s">
        <v>89</v>
      </c>
      <c r="AW309" s="14" t="s">
        <v>34</v>
      </c>
      <c r="AX309" s="14" t="s">
        <v>79</v>
      </c>
      <c r="AY309" s="253" t="s">
        <v>151</v>
      </c>
    </row>
    <row r="310" s="14" customFormat="1">
      <c r="A310" s="14"/>
      <c r="B310" s="243"/>
      <c r="C310" s="244"/>
      <c r="D310" s="234" t="s">
        <v>160</v>
      </c>
      <c r="E310" s="245" t="s">
        <v>1</v>
      </c>
      <c r="F310" s="246" t="s">
        <v>343</v>
      </c>
      <c r="G310" s="244"/>
      <c r="H310" s="247">
        <v>3.1080000000000001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160</v>
      </c>
      <c r="AU310" s="253" t="s">
        <v>89</v>
      </c>
      <c r="AV310" s="14" t="s">
        <v>89</v>
      </c>
      <c r="AW310" s="14" t="s">
        <v>34</v>
      </c>
      <c r="AX310" s="14" t="s">
        <v>79</v>
      </c>
      <c r="AY310" s="253" t="s">
        <v>151</v>
      </c>
    </row>
    <row r="311" s="13" customFormat="1">
      <c r="A311" s="13"/>
      <c r="B311" s="232"/>
      <c r="C311" s="233"/>
      <c r="D311" s="234" t="s">
        <v>160</v>
      </c>
      <c r="E311" s="235" t="s">
        <v>1</v>
      </c>
      <c r="F311" s="236" t="s">
        <v>344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160</v>
      </c>
      <c r="AU311" s="242" t="s">
        <v>89</v>
      </c>
      <c r="AV311" s="13" t="s">
        <v>87</v>
      </c>
      <c r="AW311" s="13" t="s">
        <v>34</v>
      </c>
      <c r="AX311" s="13" t="s">
        <v>79</v>
      </c>
      <c r="AY311" s="242" t="s">
        <v>151</v>
      </c>
    </row>
    <row r="312" s="14" customFormat="1">
      <c r="A312" s="14"/>
      <c r="B312" s="243"/>
      <c r="C312" s="244"/>
      <c r="D312" s="234" t="s">
        <v>160</v>
      </c>
      <c r="E312" s="245" t="s">
        <v>1</v>
      </c>
      <c r="F312" s="246" t="s">
        <v>345</v>
      </c>
      <c r="G312" s="244"/>
      <c r="H312" s="247">
        <v>5.5199999999999996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160</v>
      </c>
      <c r="AU312" s="253" t="s">
        <v>89</v>
      </c>
      <c r="AV312" s="14" t="s">
        <v>89</v>
      </c>
      <c r="AW312" s="14" t="s">
        <v>34</v>
      </c>
      <c r="AX312" s="14" t="s">
        <v>79</v>
      </c>
      <c r="AY312" s="253" t="s">
        <v>151</v>
      </c>
    </row>
    <row r="313" s="14" customFormat="1">
      <c r="A313" s="14"/>
      <c r="B313" s="243"/>
      <c r="C313" s="244"/>
      <c r="D313" s="234" t="s">
        <v>160</v>
      </c>
      <c r="E313" s="245" t="s">
        <v>1</v>
      </c>
      <c r="F313" s="246" t="s">
        <v>346</v>
      </c>
      <c r="G313" s="244"/>
      <c r="H313" s="247">
        <v>2.6400000000000001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160</v>
      </c>
      <c r="AU313" s="253" t="s">
        <v>89</v>
      </c>
      <c r="AV313" s="14" t="s">
        <v>89</v>
      </c>
      <c r="AW313" s="14" t="s">
        <v>34</v>
      </c>
      <c r="AX313" s="14" t="s">
        <v>79</v>
      </c>
      <c r="AY313" s="253" t="s">
        <v>151</v>
      </c>
    </row>
    <row r="314" s="14" customFormat="1">
      <c r="A314" s="14"/>
      <c r="B314" s="243"/>
      <c r="C314" s="244"/>
      <c r="D314" s="234" t="s">
        <v>160</v>
      </c>
      <c r="E314" s="245" t="s">
        <v>1</v>
      </c>
      <c r="F314" s="246" t="s">
        <v>347</v>
      </c>
      <c r="G314" s="244"/>
      <c r="H314" s="247">
        <v>0.83999999999999997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160</v>
      </c>
      <c r="AU314" s="253" t="s">
        <v>89</v>
      </c>
      <c r="AV314" s="14" t="s">
        <v>89</v>
      </c>
      <c r="AW314" s="14" t="s">
        <v>34</v>
      </c>
      <c r="AX314" s="14" t="s">
        <v>79</v>
      </c>
      <c r="AY314" s="253" t="s">
        <v>151</v>
      </c>
    </row>
    <row r="315" s="13" customFormat="1">
      <c r="A315" s="13"/>
      <c r="B315" s="232"/>
      <c r="C315" s="233"/>
      <c r="D315" s="234" t="s">
        <v>160</v>
      </c>
      <c r="E315" s="235" t="s">
        <v>1</v>
      </c>
      <c r="F315" s="236" t="s">
        <v>348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160</v>
      </c>
      <c r="AU315" s="242" t="s">
        <v>89</v>
      </c>
      <c r="AV315" s="13" t="s">
        <v>87</v>
      </c>
      <c r="AW315" s="13" t="s">
        <v>34</v>
      </c>
      <c r="AX315" s="13" t="s">
        <v>79</v>
      </c>
      <c r="AY315" s="242" t="s">
        <v>151</v>
      </c>
    </row>
    <row r="316" s="14" customFormat="1">
      <c r="A316" s="14"/>
      <c r="B316" s="243"/>
      <c r="C316" s="244"/>
      <c r="D316" s="234" t="s">
        <v>160</v>
      </c>
      <c r="E316" s="245" t="s">
        <v>1</v>
      </c>
      <c r="F316" s="246" t="s">
        <v>349</v>
      </c>
      <c r="G316" s="244"/>
      <c r="H316" s="247">
        <v>5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160</v>
      </c>
      <c r="AU316" s="253" t="s">
        <v>89</v>
      </c>
      <c r="AV316" s="14" t="s">
        <v>89</v>
      </c>
      <c r="AW316" s="14" t="s">
        <v>34</v>
      </c>
      <c r="AX316" s="14" t="s">
        <v>79</v>
      </c>
      <c r="AY316" s="253" t="s">
        <v>151</v>
      </c>
    </row>
    <row r="317" s="15" customFormat="1">
      <c r="A317" s="15"/>
      <c r="B317" s="254"/>
      <c r="C317" s="255"/>
      <c r="D317" s="234" t="s">
        <v>160</v>
      </c>
      <c r="E317" s="256" t="s">
        <v>1</v>
      </c>
      <c r="F317" s="257" t="s">
        <v>166</v>
      </c>
      <c r="G317" s="255"/>
      <c r="H317" s="258">
        <v>182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4" t="s">
        <v>160</v>
      </c>
      <c r="AU317" s="264" t="s">
        <v>89</v>
      </c>
      <c r="AV317" s="15" t="s">
        <v>158</v>
      </c>
      <c r="AW317" s="15" t="s">
        <v>34</v>
      </c>
      <c r="AX317" s="15" t="s">
        <v>87</v>
      </c>
      <c r="AY317" s="264" t="s">
        <v>151</v>
      </c>
    </row>
    <row r="318" s="2" customFormat="1" ht="16.5" customHeight="1">
      <c r="A318" s="39"/>
      <c r="B318" s="40"/>
      <c r="C318" s="219" t="s">
        <v>350</v>
      </c>
      <c r="D318" s="219" t="s">
        <v>153</v>
      </c>
      <c r="E318" s="220" t="s">
        <v>351</v>
      </c>
      <c r="F318" s="221" t="s">
        <v>352</v>
      </c>
      <c r="G318" s="222" t="s">
        <v>208</v>
      </c>
      <c r="H318" s="223">
        <v>15</v>
      </c>
      <c r="I318" s="224"/>
      <c r="J318" s="225">
        <f>ROUND(I318*H318,2)</f>
        <v>0</v>
      </c>
      <c r="K318" s="221" t="s">
        <v>157</v>
      </c>
      <c r="L318" s="45"/>
      <c r="M318" s="226" t="s">
        <v>1</v>
      </c>
      <c r="N318" s="227" t="s">
        <v>44</v>
      </c>
      <c r="O318" s="92"/>
      <c r="P318" s="228">
        <f>O318*H318</f>
        <v>0</v>
      </c>
      <c r="Q318" s="228">
        <v>0.0043800000000000002</v>
      </c>
      <c r="R318" s="228">
        <f>Q318*H318</f>
        <v>0.065700000000000008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158</v>
      </c>
      <c r="AT318" s="230" t="s">
        <v>153</v>
      </c>
      <c r="AU318" s="230" t="s">
        <v>89</v>
      </c>
      <c r="AY318" s="18" t="s">
        <v>151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87</v>
      </c>
      <c r="BK318" s="231">
        <f>ROUND(I318*H318,2)</f>
        <v>0</v>
      </c>
      <c r="BL318" s="18" t="s">
        <v>158</v>
      </c>
      <c r="BM318" s="230" t="s">
        <v>353</v>
      </c>
    </row>
    <row r="319" s="13" customFormat="1">
      <c r="A319" s="13"/>
      <c r="B319" s="232"/>
      <c r="C319" s="233"/>
      <c r="D319" s="234" t="s">
        <v>160</v>
      </c>
      <c r="E319" s="235" t="s">
        <v>1</v>
      </c>
      <c r="F319" s="236" t="s">
        <v>354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160</v>
      </c>
      <c r="AU319" s="242" t="s">
        <v>89</v>
      </c>
      <c r="AV319" s="13" t="s">
        <v>87</v>
      </c>
      <c r="AW319" s="13" t="s">
        <v>34</v>
      </c>
      <c r="AX319" s="13" t="s">
        <v>79</v>
      </c>
      <c r="AY319" s="242" t="s">
        <v>151</v>
      </c>
    </row>
    <row r="320" s="14" customFormat="1">
      <c r="A320" s="14"/>
      <c r="B320" s="243"/>
      <c r="C320" s="244"/>
      <c r="D320" s="234" t="s">
        <v>160</v>
      </c>
      <c r="E320" s="245" t="s">
        <v>1</v>
      </c>
      <c r="F320" s="246" t="s">
        <v>355</v>
      </c>
      <c r="G320" s="244"/>
      <c r="H320" s="247">
        <v>15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160</v>
      </c>
      <c r="AU320" s="253" t="s">
        <v>89</v>
      </c>
      <c r="AV320" s="14" t="s">
        <v>89</v>
      </c>
      <c r="AW320" s="14" t="s">
        <v>34</v>
      </c>
      <c r="AX320" s="14" t="s">
        <v>87</v>
      </c>
      <c r="AY320" s="253" t="s">
        <v>151</v>
      </c>
    </row>
    <row r="321" s="2" customFormat="1" ht="16.5" customHeight="1">
      <c r="A321" s="39"/>
      <c r="B321" s="40"/>
      <c r="C321" s="219" t="s">
        <v>356</v>
      </c>
      <c r="D321" s="219" t="s">
        <v>153</v>
      </c>
      <c r="E321" s="220" t="s">
        <v>357</v>
      </c>
      <c r="F321" s="221" t="s">
        <v>358</v>
      </c>
      <c r="G321" s="222" t="s">
        <v>208</v>
      </c>
      <c r="H321" s="223">
        <v>30</v>
      </c>
      <c r="I321" s="224"/>
      <c r="J321" s="225">
        <f>ROUND(I321*H321,2)</f>
        <v>0</v>
      </c>
      <c r="K321" s="221" t="s">
        <v>157</v>
      </c>
      <c r="L321" s="45"/>
      <c r="M321" s="226" t="s">
        <v>1</v>
      </c>
      <c r="N321" s="227" t="s">
        <v>44</v>
      </c>
      <c r="O321" s="92"/>
      <c r="P321" s="228">
        <f>O321*H321</f>
        <v>0</v>
      </c>
      <c r="Q321" s="228">
        <v>0.021000000000000001</v>
      </c>
      <c r="R321" s="228">
        <f>Q321*H321</f>
        <v>0.63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158</v>
      </c>
      <c r="AT321" s="230" t="s">
        <v>153</v>
      </c>
      <c r="AU321" s="230" t="s">
        <v>89</v>
      </c>
      <c r="AY321" s="18" t="s">
        <v>151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87</v>
      </c>
      <c r="BK321" s="231">
        <f>ROUND(I321*H321,2)</f>
        <v>0</v>
      </c>
      <c r="BL321" s="18" t="s">
        <v>158</v>
      </c>
      <c r="BM321" s="230" t="s">
        <v>359</v>
      </c>
    </row>
    <row r="322" s="13" customFormat="1">
      <c r="A322" s="13"/>
      <c r="B322" s="232"/>
      <c r="C322" s="233"/>
      <c r="D322" s="234" t="s">
        <v>160</v>
      </c>
      <c r="E322" s="235" t="s">
        <v>1</v>
      </c>
      <c r="F322" s="236" t="s">
        <v>360</v>
      </c>
      <c r="G322" s="233"/>
      <c r="H322" s="235" t="s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160</v>
      </c>
      <c r="AU322" s="242" t="s">
        <v>89</v>
      </c>
      <c r="AV322" s="13" t="s">
        <v>87</v>
      </c>
      <c r="AW322" s="13" t="s">
        <v>34</v>
      </c>
      <c r="AX322" s="13" t="s">
        <v>79</v>
      </c>
      <c r="AY322" s="242" t="s">
        <v>151</v>
      </c>
    </row>
    <row r="323" s="14" customFormat="1">
      <c r="A323" s="14"/>
      <c r="B323" s="243"/>
      <c r="C323" s="244"/>
      <c r="D323" s="234" t="s">
        <v>160</v>
      </c>
      <c r="E323" s="245" t="s">
        <v>1</v>
      </c>
      <c r="F323" s="246" t="s">
        <v>361</v>
      </c>
      <c r="G323" s="244"/>
      <c r="H323" s="247">
        <v>30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160</v>
      </c>
      <c r="AU323" s="253" t="s">
        <v>89</v>
      </c>
      <c r="AV323" s="14" t="s">
        <v>89</v>
      </c>
      <c r="AW323" s="14" t="s">
        <v>34</v>
      </c>
      <c r="AX323" s="14" t="s">
        <v>87</v>
      </c>
      <c r="AY323" s="253" t="s">
        <v>151</v>
      </c>
    </row>
    <row r="324" s="2" customFormat="1" ht="16.5" customHeight="1">
      <c r="A324" s="39"/>
      <c r="B324" s="40"/>
      <c r="C324" s="219" t="s">
        <v>362</v>
      </c>
      <c r="D324" s="219" t="s">
        <v>153</v>
      </c>
      <c r="E324" s="220" t="s">
        <v>363</v>
      </c>
      <c r="F324" s="221" t="s">
        <v>364</v>
      </c>
      <c r="G324" s="222" t="s">
        <v>208</v>
      </c>
      <c r="H324" s="223">
        <v>182</v>
      </c>
      <c r="I324" s="224"/>
      <c r="J324" s="225">
        <f>ROUND(I324*H324,2)</f>
        <v>0</v>
      </c>
      <c r="K324" s="221" t="s">
        <v>157</v>
      </c>
      <c r="L324" s="45"/>
      <c r="M324" s="226" t="s">
        <v>1</v>
      </c>
      <c r="N324" s="227" t="s">
        <v>44</v>
      </c>
      <c r="O324" s="92"/>
      <c r="P324" s="228">
        <f>O324*H324</f>
        <v>0</v>
      </c>
      <c r="Q324" s="228">
        <v>0.0247</v>
      </c>
      <c r="R324" s="228">
        <f>Q324*H324</f>
        <v>4.4954000000000001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158</v>
      </c>
      <c r="AT324" s="230" t="s">
        <v>153</v>
      </c>
      <c r="AU324" s="230" t="s">
        <v>89</v>
      </c>
      <c r="AY324" s="18" t="s">
        <v>151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87</v>
      </c>
      <c r="BK324" s="231">
        <f>ROUND(I324*H324,2)</f>
        <v>0</v>
      </c>
      <c r="BL324" s="18" t="s">
        <v>158</v>
      </c>
      <c r="BM324" s="230" t="s">
        <v>365</v>
      </c>
    </row>
    <row r="325" s="13" customFormat="1">
      <c r="A325" s="13"/>
      <c r="B325" s="232"/>
      <c r="C325" s="233"/>
      <c r="D325" s="234" t="s">
        <v>160</v>
      </c>
      <c r="E325" s="235" t="s">
        <v>1</v>
      </c>
      <c r="F325" s="236" t="s">
        <v>366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160</v>
      </c>
      <c r="AU325" s="242" t="s">
        <v>89</v>
      </c>
      <c r="AV325" s="13" t="s">
        <v>87</v>
      </c>
      <c r="AW325" s="13" t="s">
        <v>34</v>
      </c>
      <c r="AX325" s="13" t="s">
        <v>79</v>
      </c>
      <c r="AY325" s="242" t="s">
        <v>151</v>
      </c>
    </row>
    <row r="326" s="13" customFormat="1">
      <c r="A326" s="13"/>
      <c r="B326" s="232"/>
      <c r="C326" s="233"/>
      <c r="D326" s="234" t="s">
        <v>160</v>
      </c>
      <c r="E326" s="235" t="s">
        <v>1</v>
      </c>
      <c r="F326" s="236" t="s">
        <v>367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160</v>
      </c>
      <c r="AU326" s="242" t="s">
        <v>89</v>
      </c>
      <c r="AV326" s="13" t="s">
        <v>87</v>
      </c>
      <c r="AW326" s="13" t="s">
        <v>34</v>
      </c>
      <c r="AX326" s="13" t="s">
        <v>79</v>
      </c>
      <c r="AY326" s="242" t="s">
        <v>151</v>
      </c>
    </row>
    <row r="327" s="14" customFormat="1">
      <c r="A327" s="14"/>
      <c r="B327" s="243"/>
      <c r="C327" s="244"/>
      <c r="D327" s="234" t="s">
        <v>160</v>
      </c>
      <c r="E327" s="245" t="s">
        <v>1</v>
      </c>
      <c r="F327" s="246" t="s">
        <v>368</v>
      </c>
      <c r="G327" s="244"/>
      <c r="H327" s="247">
        <v>182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160</v>
      </c>
      <c r="AU327" s="253" t="s">
        <v>89</v>
      </c>
      <c r="AV327" s="14" t="s">
        <v>89</v>
      </c>
      <c r="AW327" s="14" t="s">
        <v>34</v>
      </c>
      <c r="AX327" s="14" t="s">
        <v>87</v>
      </c>
      <c r="AY327" s="253" t="s">
        <v>151</v>
      </c>
    </row>
    <row r="328" s="2" customFormat="1" ht="16.5" customHeight="1">
      <c r="A328" s="39"/>
      <c r="B328" s="40"/>
      <c r="C328" s="219" t="s">
        <v>369</v>
      </c>
      <c r="D328" s="219" t="s">
        <v>153</v>
      </c>
      <c r="E328" s="220" t="s">
        <v>370</v>
      </c>
      <c r="F328" s="221" t="s">
        <v>371</v>
      </c>
      <c r="G328" s="222" t="s">
        <v>208</v>
      </c>
      <c r="H328" s="223">
        <v>606</v>
      </c>
      <c r="I328" s="224"/>
      <c r="J328" s="225">
        <f>ROUND(I328*H328,2)</f>
        <v>0</v>
      </c>
      <c r="K328" s="221" t="s">
        <v>157</v>
      </c>
      <c r="L328" s="45"/>
      <c r="M328" s="226" t="s">
        <v>1</v>
      </c>
      <c r="N328" s="227" t="s">
        <v>44</v>
      </c>
      <c r="O328" s="92"/>
      <c r="P328" s="228">
        <f>O328*H328</f>
        <v>0</v>
      </c>
      <c r="Q328" s="228">
        <v>0.010500000000000001</v>
      </c>
      <c r="R328" s="228">
        <f>Q328*H328</f>
        <v>6.3630000000000004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158</v>
      </c>
      <c r="AT328" s="230" t="s">
        <v>153</v>
      </c>
      <c r="AU328" s="230" t="s">
        <v>89</v>
      </c>
      <c r="AY328" s="18" t="s">
        <v>151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87</v>
      </c>
      <c r="BK328" s="231">
        <f>ROUND(I328*H328,2)</f>
        <v>0</v>
      </c>
      <c r="BL328" s="18" t="s">
        <v>158</v>
      </c>
      <c r="BM328" s="230" t="s">
        <v>372</v>
      </c>
    </row>
    <row r="329" s="13" customFormat="1">
      <c r="A329" s="13"/>
      <c r="B329" s="232"/>
      <c r="C329" s="233"/>
      <c r="D329" s="234" t="s">
        <v>160</v>
      </c>
      <c r="E329" s="235" t="s">
        <v>1</v>
      </c>
      <c r="F329" s="236" t="s">
        <v>373</v>
      </c>
      <c r="G329" s="233"/>
      <c r="H329" s="235" t="s">
        <v>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160</v>
      </c>
      <c r="AU329" s="242" t="s">
        <v>89</v>
      </c>
      <c r="AV329" s="13" t="s">
        <v>87</v>
      </c>
      <c r="AW329" s="13" t="s">
        <v>34</v>
      </c>
      <c r="AX329" s="13" t="s">
        <v>79</v>
      </c>
      <c r="AY329" s="242" t="s">
        <v>151</v>
      </c>
    </row>
    <row r="330" s="13" customFormat="1">
      <c r="A330" s="13"/>
      <c r="B330" s="232"/>
      <c r="C330" s="233"/>
      <c r="D330" s="234" t="s">
        <v>160</v>
      </c>
      <c r="E330" s="235" t="s">
        <v>1</v>
      </c>
      <c r="F330" s="236" t="s">
        <v>374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160</v>
      </c>
      <c r="AU330" s="242" t="s">
        <v>89</v>
      </c>
      <c r="AV330" s="13" t="s">
        <v>87</v>
      </c>
      <c r="AW330" s="13" t="s">
        <v>34</v>
      </c>
      <c r="AX330" s="13" t="s">
        <v>79</v>
      </c>
      <c r="AY330" s="242" t="s">
        <v>151</v>
      </c>
    </row>
    <row r="331" s="14" customFormat="1">
      <c r="A331" s="14"/>
      <c r="B331" s="243"/>
      <c r="C331" s="244"/>
      <c r="D331" s="234" t="s">
        <v>160</v>
      </c>
      <c r="E331" s="245" t="s">
        <v>1</v>
      </c>
      <c r="F331" s="246" t="s">
        <v>375</v>
      </c>
      <c r="G331" s="244"/>
      <c r="H331" s="247">
        <v>546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160</v>
      </c>
      <c r="AU331" s="253" t="s">
        <v>89</v>
      </c>
      <c r="AV331" s="14" t="s">
        <v>89</v>
      </c>
      <c r="AW331" s="14" t="s">
        <v>34</v>
      </c>
      <c r="AX331" s="14" t="s">
        <v>79</v>
      </c>
      <c r="AY331" s="253" t="s">
        <v>151</v>
      </c>
    </row>
    <row r="332" s="13" customFormat="1">
      <c r="A332" s="13"/>
      <c r="B332" s="232"/>
      <c r="C332" s="233"/>
      <c r="D332" s="234" t="s">
        <v>160</v>
      </c>
      <c r="E332" s="235" t="s">
        <v>1</v>
      </c>
      <c r="F332" s="236" t="s">
        <v>376</v>
      </c>
      <c r="G332" s="233"/>
      <c r="H332" s="235" t="s">
        <v>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160</v>
      </c>
      <c r="AU332" s="242" t="s">
        <v>89</v>
      </c>
      <c r="AV332" s="13" t="s">
        <v>87</v>
      </c>
      <c r="AW332" s="13" t="s">
        <v>34</v>
      </c>
      <c r="AX332" s="13" t="s">
        <v>79</v>
      </c>
      <c r="AY332" s="242" t="s">
        <v>151</v>
      </c>
    </row>
    <row r="333" s="13" customFormat="1">
      <c r="A333" s="13"/>
      <c r="B333" s="232"/>
      <c r="C333" s="233"/>
      <c r="D333" s="234" t="s">
        <v>160</v>
      </c>
      <c r="E333" s="235" t="s">
        <v>1</v>
      </c>
      <c r="F333" s="236" t="s">
        <v>377</v>
      </c>
      <c r="G333" s="233"/>
      <c r="H333" s="235" t="s">
        <v>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160</v>
      </c>
      <c r="AU333" s="242" t="s">
        <v>89</v>
      </c>
      <c r="AV333" s="13" t="s">
        <v>87</v>
      </c>
      <c r="AW333" s="13" t="s">
        <v>34</v>
      </c>
      <c r="AX333" s="13" t="s">
        <v>79</v>
      </c>
      <c r="AY333" s="242" t="s">
        <v>151</v>
      </c>
    </row>
    <row r="334" s="14" customFormat="1">
      <c r="A334" s="14"/>
      <c r="B334" s="243"/>
      <c r="C334" s="244"/>
      <c r="D334" s="234" t="s">
        <v>160</v>
      </c>
      <c r="E334" s="245" t="s">
        <v>1</v>
      </c>
      <c r="F334" s="246" t="s">
        <v>378</v>
      </c>
      <c r="G334" s="244"/>
      <c r="H334" s="247">
        <v>60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160</v>
      </c>
      <c r="AU334" s="253" t="s">
        <v>89</v>
      </c>
      <c r="AV334" s="14" t="s">
        <v>89</v>
      </c>
      <c r="AW334" s="14" t="s">
        <v>34</v>
      </c>
      <c r="AX334" s="14" t="s">
        <v>79</v>
      </c>
      <c r="AY334" s="253" t="s">
        <v>151</v>
      </c>
    </row>
    <row r="335" s="15" customFormat="1">
      <c r="A335" s="15"/>
      <c r="B335" s="254"/>
      <c r="C335" s="255"/>
      <c r="D335" s="234" t="s">
        <v>160</v>
      </c>
      <c r="E335" s="256" t="s">
        <v>1</v>
      </c>
      <c r="F335" s="257" t="s">
        <v>166</v>
      </c>
      <c r="G335" s="255"/>
      <c r="H335" s="258">
        <v>606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160</v>
      </c>
      <c r="AU335" s="264" t="s">
        <v>89</v>
      </c>
      <c r="AV335" s="15" t="s">
        <v>158</v>
      </c>
      <c r="AW335" s="15" t="s">
        <v>34</v>
      </c>
      <c r="AX335" s="15" t="s">
        <v>87</v>
      </c>
      <c r="AY335" s="264" t="s">
        <v>151</v>
      </c>
    </row>
    <row r="336" s="2" customFormat="1" ht="16.5" customHeight="1">
      <c r="A336" s="39"/>
      <c r="B336" s="40"/>
      <c r="C336" s="219" t="s">
        <v>379</v>
      </c>
      <c r="D336" s="219" t="s">
        <v>153</v>
      </c>
      <c r="E336" s="220" t="s">
        <v>380</v>
      </c>
      <c r="F336" s="221" t="s">
        <v>381</v>
      </c>
      <c r="G336" s="222" t="s">
        <v>208</v>
      </c>
      <c r="H336" s="223">
        <v>182</v>
      </c>
      <c r="I336" s="224"/>
      <c r="J336" s="225">
        <f>ROUND(I336*H336,2)</f>
        <v>0</v>
      </c>
      <c r="K336" s="221" t="s">
        <v>157</v>
      </c>
      <c r="L336" s="45"/>
      <c r="M336" s="226" t="s">
        <v>1</v>
      </c>
      <c r="N336" s="227" t="s">
        <v>44</v>
      </c>
      <c r="O336" s="92"/>
      <c r="P336" s="228">
        <f>O336*H336</f>
        <v>0</v>
      </c>
      <c r="Q336" s="228">
        <v>0.017330000000000002</v>
      </c>
      <c r="R336" s="228">
        <f>Q336*H336</f>
        <v>3.1540600000000003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158</v>
      </c>
      <c r="AT336" s="230" t="s">
        <v>153</v>
      </c>
      <c r="AU336" s="230" t="s">
        <v>89</v>
      </c>
      <c r="AY336" s="18" t="s">
        <v>151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87</v>
      </c>
      <c r="BK336" s="231">
        <f>ROUND(I336*H336,2)</f>
        <v>0</v>
      </c>
      <c r="BL336" s="18" t="s">
        <v>158</v>
      </c>
      <c r="BM336" s="230" t="s">
        <v>382</v>
      </c>
    </row>
    <row r="337" s="13" customFormat="1">
      <c r="A337" s="13"/>
      <c r="B337" s="232"/>
      <c r="C337" s="233"/>
      <c r="D337" s="234" t="s">
        <v>160</v>
      </c>
      <c r="E337" s="235" t="s">
        <v>1</v>
      </c>
      <c r="F337" s="236" t="s">
        <v>383</v>
      </c>
      <c r="G337" s="233"/>
      <c r="H337" s="235" t="s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160</v>
      </c>
      <c r="AU337" s="242" t="s">
        <v>89</v>
      </c>
      <c r="AV337" s="13" t="s">
        <v>87</v>
      </c>
      <c r="AW337" s="13" t="s">
        <v>34</v>
      </c>
      <c r="AX337" s="13" t="s">
        <v>79</v>
      </c>
      <c r="AY337" s="242" t="s">
        <v>151</v>
      </c>
    </row>
    <row r="338" s="13" customFormat="1">
      <c r="A338" s="13"/>
      <c r="B338" s="232"/>
      <c r="C338" s="233"/>
      <c r="D338" s="234" t="s">
        <v>160</v>
      </c>
      <c r="E338" s="235" t="s">
        <v>1</v>
      </c>
      <c r="F338" s="236" t="s">
        <v>384</v>
      </c>
      <c r="G338" s="233"/>
      <c r="H338" s="235" t="s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160</v>
      </c>
      <c r="AU338" s="242" t="s">
        <v>89</v>
      </c>
      <c r="AV338" s="13" t="s">
        <v>87</v>
      </c>
      <c r="AW338" s="13" t="s">
        <v>34</v>
      </c>
      <c r="AX338" s="13" t="s">
        <v>79</v>
      </c>
      <c r="AY338" s="242" t="s">
        <v>151</v>
      </c>
    </row>
    <row r="339" s="14" customFormat="1">
      <c r="A339" s="14"/>
      <c r="B339" s="243"/>
      <c r="C339" s="244"/>
      <c r="D339" s="234" t="s">
        <v>160</v>
      </c>
      <c r="E339" s="245" t="s">
        <v>1</v>
      </c>
      <c r="F339" s="246" t="s">
        <v>368</v>
      </c>
      <c r="G339" s="244"/>
      <c r="H339" s="247">
        <v>182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160</v>
      </c>
      <c r="AU339" s="253" t="s">
        <v>89</v>
      </c>
      <c r="AV339" s="14" t="s">
        <v>89</v>
      </c>
      <c r="AW339" s="14" t="s">
        <v>34</v>
      </c>
      <c r="AX339" s="14" t="s">
        <v>87</v>
      </c>
      <c r="AY339" s="253" t="s">
        <v>151</v>
      </c>
    </row>
    <row r="340" s="2" customFormat="1" ht="16.5" customHeight="1">
      <c r="A340" s="39"/>
      <c r="B340" s="40"/>
      <c r="C340" s="219" t="s">
        <v>385</v>
      </c>
      <c r="D340" s="219" t="s">
        <v>153</v>
      </c>
      <c r="E340" s="220" t="s">
        <v>386</v>
      </c>
      <c r="F340" s="221" t="s">
        <v>387</v>
      </c>
      <c r="G340" s="222" t="s">
        <v>388</v>
      </c>
      <c r="H340" s="223">
        <v>215</v>
      </c>
      <c r="I340" s="224"/>
      <c r="J340" s="225">
        <f>ROUND(I340*H340,2)</f>
        <v>0</v>
      </c>
      <c r="K340" s="221" t="s">
        <v>1</v>
      </c>
      <c r="L340" s="45"/>
      <c r="M340" s="226" t="s">
        <v>1</v>
      </c>
      <c r="N340" s="227" t="s">
        <v>44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158</v>
      </c>
      <c r="AT340" s="230" t="s">
        <v>153</v>
      </c>
      <c r="AU340" s="230" t="s">
        <v>89</v>
      </c>
      <c r="AY340" s="18" t="s">
        <v>151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87</v>
      </c>
      <c r="BK340" s="231">
        <f>ROUND(I340*H340,2)</f>
        <v>0</v>
      </c>
      <c r="BL340" s="18" t="s">
        <v>158</v>
      </c>
      <c r="BM340" s="230" t="s">
        <v>389</v>
      </c>
    </row>
    <row r="341" s="13" customFormat="1">
      <c r="A341" s="13"/>
      <c r="B341" s="232"/>
      <c r="C341" s="233"/>
      <c r="D341" s="234" t="s">
        <v>160</v>
      </c>
      <c r="E341" s="235" t="s">
        <v>1</v>
      </c>
      <c r="F341" s="236" t="s">
        <v>390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160</v>
      </c>
      <c r="AU341" s="242" t="s">
        <v>89</v>
      </c>
      <c r="AV341" s="13" t="s">
        <v>87</v>
      </c>
      <c r="AW341" s="13" t="s">
        <v>34</v>
      </c>
      <c r="AX341" s="13" t="s">
        <v>79</v>
      </c>
      <c r="AY341" s="242" t="s">
        <v>151</v>
      </c>
    </row>
    <row r="342" s="14" customFormat="1">
      <c r="A342" s="14"/>
      <c r="B342" s="243"/>
      <c r="C342" s="244"/>
      <c r="D342" s="234" t="s">
        <v>160</v>
      </c>
      <c r="E342" s="245" t="s">
        <v>1</v>
      </c>
      <c r="F342" s="246" t="s">
        <v>391</v>
      </c>
      <c r="G342" s="244"/>
      <c r="H342" s="247">
        <v>21.199999999999999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160</v>
      </c>
      <c r="AU342" s="253" t="s">
        <v>89</v>
      </c>
      <c r="AV342" s="14" t="s">
        <v>89</v>
      </c>
      <c r="AW342" s="14" t="s">
        <v>34</v>
      </c>
      <c r="AX342" s="14" t="s">
        <v>79</v>
      </c>
      <c r="AY342" s="253" t="s">
        <v>151</v>
      </c>
    </row>
    <row r="343" s="14" customFormat="1">
      <c r="A343" s="14"/>
      <c r="B343" s="243"/>
      <c r="C343" s="244"/>
      <c r="D343" s="234" t="s">
        <v>160</v>
      </c>
      <c r="E343" s="245" t="s">
        <v>1</v>
      </c>
      <c r="F343" s="246" t="s">
        <v>392</v>
      </c>
      <c r="G343" s="244"/>
      <c r="H343" s="247">
        <v>20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160</v>
      </c>
      <c r="AU343" s="253" t="s">
        <v>89</v>
      </c>
      <c r="AV343" s="14" t="s">
        <v>89</v>
      </c>
      <c r="AW343" s="14" t="s">
        <v>34</v>
      </c>
      <c r="AX343" s="14" t="s">
        <v>79</v>
      </c>
      <c r="AY343" s="253" t="s">
        <v>151</v>
      </c>
    </row>
    <row r="344" s="14" customFormat="1">
      <c r="A344" s="14"/>
      <c r="B344" s="243"/>
      <c r="C344" s="244"/>
      <c r="D344" s="234" t="s">
        <v>160</v>
      </c>
      <c r="E344" s="245" t="s">
        <v>1</v>
      </c>
      <c r="F344" s="246" t="s">
        <v>393</v>
      </c>
      <c r="G344" s="244"/>
      <c r="H344" s="247">
        <v>3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160</v>
      </c>
      <c r="AU344" s="253" t="s">
        <v>89</v>
      </c>
      <c r="AV344" s="14" t="s">
        <v>89</v>
      </c>
      <c r="AW344" s="14" t="s">
        <v>34</v>
      </c>
      <c r="AX344" s="14" t="s">
        <v>79</v>
      </c>
      <c r="AY344" s="253" t="s">
        <v>151</v>
      </c>
    </row>
    <row r="345" s="14" customFormat="1">
      <c r="A345" s="14"/>
      <c r="B345" s="243"/>
      <c r="C345" s="244"/>
      <c r="D345" s="234" t="s">
        <v>160</v>
      </c>
      <c r="E345" s="245" t="s">
        <v>1</v>
      </c>
      <c r="F345" s="246" t="s">
        <v>394</v>
      </c>
      <c r="G345" s="244"/>
      <c r="H345" s="247">
        <v>25.140000000000001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160</v>
      </c>
      <c r="AU345" s="253" t="s">
        <v>89</v>
      </c>
      <c r="AV345" s="14" t="s">
        <v>89</v>
      </c>
      <c r="AW345" s="14" t="s">
        <v>34</v>
      </c>
      <c r="AX345" s="14" t="s">
        <v>79</v>
      </c>
      <c r="AY345" s="253" t="s">
        <v>151</v>
      </c>
    </row>
    <row r="346" s="14" customFormat="1">
      <c r="A346" s="14"/>
      <c r="B346" s="243"/>
      <c r="C346" s="244"/>
      <c r="D346" s="234" t="s">
        <v>160</v>
      </c>
      <c r="E346" s="245" t="s">
        <v>1</v>
      </c>
      <c r="F346" s="246" t="s">
        <v>395</v>
      </c>
      <c r="G346" s="244"/>
      <c r="H346" s="247">
        <v>65.599999999999994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160</v>
      </c>
      <c r="AU346" s="253" t="s">
        <v>89</v>
      </c>
      <c r="AV346" s="14" t="s">
        <v>89</v>
      </c>
      <c r="AW346" s="14" t="s">
        <v>34</v>
      </c>
      <c r="AX346" s="14" t="s">
        <v>79</v>
      </c>
      <c r="AY346" s="253" t="s">
        <v>151</v>
      </c>
    </row>
    <row r="347" s="14" customFormat="1">
      <c r="A347" s="14"/>
      <c r="B347" s="243"/>
      <c r="C347" s="244"/>
      <c r="D347" s="234" t="s">
        <v>160</v>
      </c>
      <c r="E347" s="245" t="s">
        <v>1</v>
      </c>
      <c r="F347" s="246" t="s">
        <v>396</v>
      </c>
      <c r="G347" s="244"/>
      <c r="H347" s="247">
        <v>16.48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160</v>
      </c>
      <c r="AU347" s="253" t="s">
        <v>89</v>
      </c>
      <c r="AV347" s="14" t="s">
        <v>89</v>
      </c>
      <c r="AW347" s="14" t="s">
        <v>34</v>
      </c>
      <c r="AX347" s="14" t="s">
        <v>79</v>
      </c>
      <c r="AY347" s="253" t="s">
        <v>151</v>
      </c>
    </row>
    <row r="348" s="14" customFormat="1">
      <c r="A348" s="14"/>
      <c r="B348" s="243"/>
      <c r="C348" s="244"/>
      <c r="D348" s="234" t="s">
        <v>160</v>
      </c>
      <c r="E348" s="245" t="s">
        <v>1</v>
      </c>
      <c r="F348" s="246" t="s">
        <v>397</v>
      </c>
      <c r="G348" s="244"/>
      <c r="H348" s="247">
        <v>18.350000000000001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160</v>
      </c>
      <c r="AU348" s="253" t="s">
        <v>89</v>
      </c>
      <c r="AV348" s="14" t="s">
        <v>89</v>
      </c>
      <c r="AW348" s="14" t="s">
        <v>34</v>
      </c>
      <c r="AX348" s="14" t="s">
        <v>79</v>
      </c>
      <c r="AY348" s="253" t="s">
        <v>151</v>
      </c>
    </row>
    <row r="349" s="14" customFormat="1">
      <c r="A349" s="14"/>
      <c r="B349" s="243"/>
      <c r="C349" s="244"/>
      <c r="D349" s="234" t="s">
        <v>160</v>
      </c>
      <c r="E349" s="245" t="s">
        <v>1</v>
      </c>
      <c r="F349" s="246" t="s">
        <v>398</v>
      </c>
      <c r="G349" s="244"/>
      <c r="H349" s="247">
        <v>25.149999999999999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160</v>
      </c>
      <c r="AU349" s="253" t="s">
        <v>89</v>
      </c>
      <c r="AV349" s="14" t="s">
        <v>89</v>
      </c>
      <c r="AW349" s="14" t="s">
        <v>34</v>
      </c>
      <c r="AX349" s="14" t="s">
        <v>79</v>
      </c>
      <c r="AY349" s="253" t="s">
        <v>151</v>
      </c>
    </row>
    <row r="350" s="14" customFormat="1">
      <c r="A350" s="14"/>
      <c r="B350" s="243"/>
      <c r="C350" s="244"/>
      <c r="D350" s="234" t="s">
        <v>160</v>
      </c>
      <c r="E350" s="245" t="s">
        <v>1</v>
      </c>
      <c r="F350" s="246" t="s">
        <v>399</v>
      </c>
      <c r="G350" s="244"/>
      <c r="H350" s="247">
        <v>20.079999999999998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160</v>
      </c>
      <c r="AU350" s="253" t="s">
        <v>89</v>
      </c>
      <c r="AV350" s="14" t="s">
        <v>89</v>
      </c>
      <c r="AW350" s="14" t="s">
        <v>34</v>
      </c>
      <c r="AX350" s="14" t="s">
        <v>79</v>
      </c>
      <c r="AY350" s="253" t="s">
        <v>151</v>
      </c>
    </row>
    <row r="351" s="15" customFormat="1">
      <c r="A351" s="15"/>
      <c r="B351" s="254"/>
      <c r="C351" s="255"/>
      <c r="D351" s="234" t="s">
        <v>160</v>
      </c>
      <c r="E351" s="256" t="s">
        <v>1</v>
      </c>
      <c r="F351" s="257" t="s">
        <v>166</v>
      </c>
      <c r="G351" s="255"/>
      <c r="H351" s="258">
        <v>215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160</v>
      </c>
      <c r="AU351" s="264" t="s">
        <v>89</v>
      </c>
      <c r="AV351" s="15" t="s">
        <v>158</v>
      </c>
      <c r="AW351" s="15" t="s">
        <v>34</v>
      </c>
      <c r="AX351" s="15" t="s">
        <v>87</v>
      </c>
      <c r="AY351" s="264" t="s">
        <v>151</v>
      </c>
    </row>
    <row r="352" s="2" customFormat="1" ht="16.5" customHeight="1">
      <c r="A352" s="39"/>
      <c r="B352" s="40"/>
      <c r="C352" s="219" t="s">
        <v>400</v>
      </c>
      <c r="D352" s="219" t="s">
        <v>153</v>
      </c>
      <c r="E352" s="220" t="s">
        <v>401</v>
      </c>
      <c r="F352" s="221" t="s">
        <v>402</v>
      </c>
      <c r="G352" s="222" t="s">
        <v>388</v>
      </c>
      <c r="H352" s="223">
        <v>345</v>
      </c>
      <c r="I352" s="224"/>
      <c r="J352" s="225">
        <f>ROUND(I352*H352,2)</f>
        <v>0</v>
      </c>
      <c r="K352" s="221" t="s">
        <v>1</v>
      </c>
      <c r="L352" s="45"/>
      <c r="M352" s="226" t="s">
        <v>1</v>
      </c>
      <c r="N352" s="227" t="s">
        <v>44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158</v>
      </c>
      <c r="AT352" s="230" t="s">
        <v>153</v>
      </c>
      <c r="AU352" s="230" t="s">
        <v>89</v>
      </c>
      <c r="AY352" s="18" t="s">
        <v>151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87</v>
      </c>
      <c r="BK352" s="231">
        <f>ROUND(I352*H352,2)</f>
        <v>0</v>
      </c>
      <c r="BL352" s="18" t="s">
        <v>158</v>
      </c>
      <c r="BM352" s="230" t="s">
        <v>403</v>
      </c>
    </row>
    <row r="353" s="14" customFormat="1">
      <c r="A353" s="14"/>
      <c r="B353" s="243"/>
      <c r="C353" s="244"/>
      <c r="D353" s="234" t="s">
        <v>160</v>
      </c>
      <c r="E353" s="245" t="s">
        <v>1</v>
      </c>
      <c r="F353" s="246" t="s">
        <v>404</v>
      </c>
      <c r="G353" s="244"/>
      <c r="H353" s="247">
        <v>28.399999999999999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160</v>
      </c>
      <c r="AU353" s="253" t="s">
        <v>89</v>
      </c>
      <c r="AV353" s="14" t="s">
        <v>89</v>
      </c>
      <c r="AW353" s="14" t="s">
        <v>34</v>
      </c>
      <c r="AX353" s="14" t="s">
        <v>79</v>
      </c>
      <c r="AY353" s="253" t="s">
        <v>151</v>
      </c>
    </row>
    <row r="354" s="14" customFormat="1">
      <c r="A354" s="14"/>
      <c r="B354" s="243"/>
      <c r="C354" s="244"/>
      <c r="D354" s="234" t="s">
        <v>160</v>
      </c>
      <c r="E354" s="245" t="s">
        <v>1</v>
      </c>
      <c r="F354" s="246" t="s">
        <v>405</v>
      </c>
      <c r="G354" s="244"/>
      <c r="H354" s="247">
        <v>15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160</v>
      </c>
      <c r="AU354" s="253" t="s">
        <v>89</v>
      </c>
      <c r="AV354" s="14" t="s">
        <v>89</v>
      </c>
      <c r="AW354" s="14" t="s">
        <v>34</v>
      </c>
      <c r="AX354" s="14" t="s">
        <v>79</v>
      </c>
      <c r="AY354" s="253" t="s">
        <v>151</v>
      </c>
    </row>
    <row r="355" s="14" customFormat="1">
      <c r="A355" s="14"/>
      <c r="B355" s="243"/>
      <c r="C355" s="244"/>
      <c r="D355" s="234" t="s">
        <v>160</v>
      </c>
      <c r="E355" s="245" t="s">
        <v>1</v>
      </c>
      <c r="F355" s="246" t="s">
        <v>406</v>
      </c>
      <c r="G355" s="244"/>
      <c r="H355" s="247">
        <v>4.7999999999999998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160</v>
      </c>
      <c r="AU355" s="253" t="s">
        <v>89</v>
      </c>
      <c r="AV355" s="14" t="s">
        <v>89</v>
      </c>
      <c r="AW355" s="14" t="s">
        <v>34</v>
      </c>
      <c r="AX355" s="14" t="s">
        <v>79</v>
      </c>
      <c r="AY355" s="253" t="s">
        <v>151</v>
      </c>
    </row>
    <row r="356" s="14" customFormat="1">
      <c r="A356" s="14"/>
      <c r="B356" s="243"/>
      <c r="C356" s="244"/>
      <c r="D356" s="234" t="s">
        <v>160</v>
      </c>
      <c r="E356" s="245" t="s">
        <v>1</v>
      </c>
      <c r="F356" s="246" t="s">
        <v>407</v>
      </c>
      <c r="G356" s="244"/>
      <c r="H356" s="247">
        <v>13.5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160</v>
      </c>
      <c r="AU356" s="253" t="s">
        <v>89</v>
      </c>
      <c r="AV356" s="14" t="s">
        <v>89</v>
      </c>
      <c r="AW356" s="14" t="s">
        <v>34</v>
      </c>
      <c r="AX356" s="14" t="s">
        <v>79</v>
      </c>
      <c r="AY356" s="253" t="s">
        <v>151</v>
      </c>
    </row>
    <row r="357" s="14" customFormat="1">
      <c r="A357" s="14"/>
      <c r="B357" s="243"/>
      <c r="C357" s="244"/>
      <c r="D357" s="234" t="s">
        <v>160</v>
      </c>
      <c r="E357" s="245" t="s">
        <v>1</v>
      </c>
      <c r="F357" s="246" t="s">
        <v>408</v>
      </c>
      <c r="G357" s="244"/>
      <c r="H357" s="247">
        <v>27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160</v>
      </c>
      <c r="AU357" s="253" t="s">
        <v>89</v>
      </c>
      <c r="AV357" s="14" t="s">
        <v>89</v>
      </c>
      <c r="AW357" s="14" t="s">
        <v>34</v>
      </c>
      <c r="AX357" s="14" t="s">
        <v>79</v>
      </c>
      <c r="AY357" s="253" t="s">
        <v>151</v>
      </c>
    </row>
    <row r="358" s="14" customFormat="1">
      <c r="A358" s="14"/>
      <c r="B358" s="243"/>
      <c r="C358" s="244"/>
      <c r="D358" s="234" t="s">
        <v>160</v>
      </c>
      <c r="E358" s="245" t="s">
        <v>1</v>
      </c>
      <c r="F358" s="246" t="s">
        <v>409</v>
      </c>
      <c r="G358" s="244"/>
      <c r="H358" s="247">
        <v>4.7000000000000002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160</v>
      </c>
      <c r="AU358" s="253" t="s">
        <v>89</v>
      </c>
      <c r="AV358" s="14" t="s">
        <v>89</v>
      </c>
      <c r="AW358" s="14" t="s">
        <v>34</v>
      </c>
      <c r="AX358" s="14" t="s">
        <v>79</v>
      </c>
      <c r="AY358" s="253" t="s">
        <v>151</v>
      </c>
    </row>
    <row r="359" s="14" customFormat="1">
      <c r="A359" s="14"/>
      <c r="B359" s="243"/>
      <c r="C359" s="244"/>
      <c r="D359" s="234" t="s">
        <v>160</v>
      </c>
      <c r="E359" s="245" t="s">
        <v>1</v>
      </c>
      <c r="F359" s="246" t="s">
        <v>410</v>
      </c>
      <c r="G359" s="244"/>
      <c r="H359" s="247">
        <v>75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160</v>
      </c>
      <c r="AU359" s="253" t="s">
        <v>89</v>
      </c>
      <c r="AV359" s="14" t="s">
        <v>89</v>
      </c>
      <c r="AW359" s="14" t="s">
        <v>34</v>
      </c>
      <c r="AX359" s="14" t="s">
        <v>79</v>
      </c>
      <c r="AY359" s="253" t="s">
        <v>151</v>
      </c>
    </row>
    <row r="360" s="14" customFormat="1">
      <c r="A360" s="14"/>
      <c r="B360" s="243"/>
      <c r="C360" s="244"/>
      <c r="D360" s="234" t="s">
        <v>160</v>
      </c>
      <c r="E360" s="245" t="s">
        <v>1</v>
      </c>
      <c r="F360" s="246" t="s">
        <v>411</v>
      </c>
      <c r="G360" s="244"/>
      <c r="H360" s="247">
        <v>7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160</v>
      </c>
      <c r="AU360" s="253" t="s">
        <v>89</v>
      </c>
      <c r="AV360" s="14" t="s">
        <v>89</v>
      </c>
      <c r="AW360" s="14" t="s">
        <v>34</v>
      </c>
      <c r="AX360" s="14" t="s">
        <v>79</v>
      </c>
      <c r="AY360" s="253" t="s">
        <v>151</v>
      </c>
    </row>
    <row r="361" s="14" customFormat="1">
      <c r="A361" s="14"/>
      <c r="B361" s="243"/>
      <c r="C361" s="244"/>
      <c r="D361" s="234" t="s">
        <v>160</v>
      </c>
      <c r="E361" s="245" t="s">
        <v>1</v>
      </c>
      <c r="F361" s="246" t="s">
        <v>412</v>
      </c>
      <c r="G361" s="244"/>
      <c r="H361" s="247">
        <v>10.83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160</v>
      </c>
      <c r="AU361" s="253" t="s">
        <v>89</v>
      </c>
      <c r="AV361" s="14" t="s">
        <v>89</v>
      </c>
      <c r="AW361" s="14" t="s">
        <v>34</v>
      </c>
      <c r="AX361" s="14" t="s">
        <v>79</v>
      </c>
      <c r="AY361" s="253" t="s">
        <v>151</v>
      </c>
    </row>
    <row r="362" s="14" customFormat="1">
      <c r="A362" s="14"/>
      <c r="B362" s="243"/>
      <c r="C362" s="244"/>
      <c r="D362" s="234" t="s">
        <v>160</v>
      </c>
      <c r="E362" s="245" t="s">
        <v>1</v>
      </c>
      <c r="F362" s="246" t="s">
        <v>397</v>
      </c>
      <c r="G362" s="244"/>
      <c r="H362" s="247">
        <v>18.350000000000001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160</v>
      </c>
      <c r="AU362" s="253" t="s">
        <v>89</v>
      </c>
      <c r="AV362" s="14" t="s">
        <v>89</v>
      </c>
      <c r="AW362" s="14" t="s">
        <v>34</v>
      </c>
      <c r="AX362" s="14" t="s">
        <v>79</v>
      </c>
      <c r="AY362" s="253" t="s">
        <v>151</v>
      </c>
    </row>
    <row r="363" s="14" customFormat="1">
      <c r="A363" s="14"/>
      <c r="B363" s="243"/>
      <c r="C363" s="244"/>
      <c r="D363" s="234" t="s">
        <v>160</v>
      </c>
      <c r="E363" s="245" t="s">
        <v>1</v>
      </c>
      <c r="F363" s="246" t="s">
        <v>398</v>
      </c>
      <c r="G363" s="244"/>
      <c r="H363" s="247">
        <v>25.149999999999999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160</v>
      </c>
      <c r="AU363" s="253" t="s">
        <v>89</v>
      </c>
      <c r="AV363" s="14" t="s">
        <v>89</v>
      </c>
      <c r="AW363" s="14" t="s">
        <v>34</v>
      </c>
      <c r="AX363" s="14" t="s">
        <v>79</v>
      </c>
      <c r="AY363" s="253" t="s">
        <v>151</v>
      </c>
    </row>
    <row r="364" s="14" customFormat="1">
      <c r="A364" s="14"/>
      <c r="B364" s="243"/>
      <c r="C364" s="244"/>
      <c r="D364" s="234" t="s">
        <v>160</v>
      </c>
      <c r="E364" s="245" t="s">
        <v>1</v>
      </c>
      <c r="F364" s="246" t="s">
        <v>413</v>
      </c>
      <c r="G364" s="244"/>
      <c r="H364" s="247">
        <v>115.27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160</v>
      </c>
      <c r="AU364" s="253" t="s">
        <v>89</v>
      </c>
      <c r="AV364" s="14" t="s">
        <v>89</v>
      </c>
      <c r="AW364" s="14" t="s">
        <v>34</v>
      </c>
      <c r="AX364" s="14" t="s">
        <v>79</v>
      </c>
      <c r="AY364" s="253" t="s">
        <v>151</v>
      </c>
    </row>
    <row r="365" s="15" customFormat="1">
      <c r="A365" s="15"/>
      <c r="B365" s="254"/>
      <c r="C365" s="255"/>
      <c r="D365" s="234" t="s">
        <v>160</v>
      </c>
      <c r="E365" s="256" t="s">
        <v>1</v>
      </c>
      <c r="F365" s="257" t="s">
        <v>166</v>
      </c>
      <c r="G365" s="255"/>
      <c r="H365" s="258">
        <v>345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4" t="s">
        <v>160</v>
      </c>
      <c r="AU365" s="264" t="s">
        <v>89</v>
      </c>
      <c r="AV365" s="15" t="s">
        <v>158</v>
      </c>
      <c r="AW365" s="15" t="s">
        <v>34</v>
      </c>
      <c r="AX365" s="15" t="s">
        <v>87</v>
      </c>
      <c r="AY365" s="264" t="s">
        <v>151</v>
      </c>
    </row>
    <row r="366" s="12" customFormat="1" ht="22.8" customHeight="1">
      <c r="A366" s="12"/>
      <c r="B366" s="203"/>
      <c r="C366" s="204"/>
      <c r="D366" s="205" t="s">
        <v>78</v>
      </c>
      <c r="E366" s="217" t="s">
        <v>414</v>
      </c>
      <c r="F366" s="217" t="s">
        <v>415</v>
      </c>
      <c r="G366" s="204"/>
      <c r="H366" s="204"/>
      <c r="I366" s="207"/>
      <c r="J366" s="218">
        <f>BK366</f>
        <v>0</v>
      </c>
      <c r="K366" s="204"/>
      <c r="L366" s="209"/>
      <c r="M366" s="210"/>
      <c r="N366" s="211"/>
      <c r="O366" s="211"/>
      <c r="P366" s="212">
        <f>SUM(P367:P662)</f>
        <v>0</v>
      </c>
      <c r="Q366" s="211"/>
      <c r="R366" s="212">
        <f>SUM(R367:R662)</f>
        <v>51.812858000000006</v>
      </c>
      <c r="S366" s="211"/>
      <c r="T366" s="213">
        <f>SUM(T367:T662)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4" t="s">
        <v>87</v>
      </c>
      <c r="AT366" s="215" t="s">
        <v>78</v>
      </c>
      <c r="AU366" s="215" t="s">
        <v>87</v>
      </c>
      <c r="AY366" s="214" t="s">
        <v>151</v>
      </c>
      <c r="BK366" s="216">
        <f>SUM(BK367:BK662)</f>
        <v>0</v>
      </c>
    </row>
    <row r="367" s="2" customFormat="1" ht="16.5" customHeight="1">
      <c r="A367" s="39"/>
      <c r="B367" s="40"/>
      <c r="C367" s="219" t="s">
        <v>416</v>
      </c>
      <c r="D367" s="219" t="s">
        <v>153</v>
      </c>
      <c r="E367" s="220" t="s">
        <v>417</v>
      </c>
      <c r="F367" s="221" t="s">
        <v>418</v>
      </c>
      <c r="G367" s="222" t="s">
        <v>208</v>
      </c>
      <c r="H367" s="223">
        <v>1172.5</v>
      </c>
      <c r="I367" s="224"/>
      <c r="J367" s="225">
        <f>ROUND(I367*H367,2)</f>
        <v>0</v>
      </c>
      <c r="K367" s="221" t="s">
        <v>157</v>
      </c>
      <c r="L367" s="45"/>
      <c r="M367" s="226" t="s">
        <v>1</v>
      </c>
      <c r="N367" s="227" t="s">
        <v>44</v>
      </c>
      <c r="O367" s="92"/>
      <c r="P367" s="228">
        <f>O367*H367</f>
        <v>0</v>
      </c>
      <c r="Q367" s="228">
        <v>0.020480000000000002</v>
      </c>
      <c r="R367" s="228">
        <f>Q367*H367</f>
        <v>24.012800000000002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158</v>
      </c>
      <c r="AT367" s="230" t="s">
        <v>153</v>
      </c>
      <c r="AU367" s="230" t="s">
        <v>89</v>
      </c>
      <c r="AY367" s="18" t="s">
        <v>151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87</v>
      </c>
      <c r="BK367" s="231">
        <f>ROUND(I367*H367,2)</f>
        <v>0</v>
      </c>
      <c r="BL367" s="18" t="s">
        <v>158</v>
      </c>
      <c r="BM367" s="230" t="s">
        <v>419</v>
      </c>
    </row>
    <row r="368" s="13" customFormat="1">
      <c r="A368" s="13"/>
      <c r="B368" s="232"/>
      <c r="C368" s="233"/>
      <c r="D368" s="234" t="s">
        <v>160</v>
      </c>
      <c r="E368" s="235" t="s">
        <v>1</v>
      </c>
      <c r="F368" s="236" t="s">
        <v>420</v>
      </c>
      <c r="G368" s="233"/>
      <c r="H368" s="235" t="s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160</v>
      </c>
      <c r="AU368" s="242" t="s">
        <v>89</v>
      </c>
      <c r="AV368" s="13" t="s">
        <v>87</v>
      </c>
      <c r="AW368" s="13" t="s">
        <v>34</v>
      </c>
      <c r="AX368" s="13" t="s">
        <v>79</v>
      </c>
      <c r="AY368" s="242" t="s">
        <v>151</v>
      </c>
    </row>
    <row r="369" s="13" customFormat="1">
      <c r="A369" s="13"/>
      <c r="B369" s="232"/>
      <c r="C369" s="233"/>
      <c r="D369" s="234" t="s">
        <v>160</v>
      </c>
      <c r="E369" s="235" t="s">
        <v>1</v>
      </c>
      <c r="F369" s="236" t="s">
        <v>421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160</v>
      </c>
      <c r="AU369" s="242" t="s">
        <v>89</v>
      </c>
      <c r="AV369" s="13" t="s">
        <v>87</v>
      </c>
      <c r="AW369" s="13" t="s">
        <v>34</v>
      </c>
      <c r="AX369" s="13" t="s">
        <v>79</v>
      </c>
      <c r="AY369" s="242" t="s">
        <v>151</v>
      </c>
    </row>
    <row r="370" s="14" customFormat="1">
      <c r="A370" s="14"/>
      <c r="B370" s="243"/>
      <c r="C370" s="244"/>
      <c r="D370" s="234" t="s">
        <v>160</v>
      </c>
      <c r="E370" s="245" t="s">
        <v>1</v>
      </c>
      <c r="F370" s="246" t="s">
        <v>422</v>
      </c>
      <c r="G370" s="244"/>
      <c r="H370" s="247">
        <v>48.689999999999998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160</v>
      </c>
      <c r="AU370" s="253" t="s">
        <v>89</v>
      </c>
      <c r="AV370" s="14" t="s">
        <v>89</v>
      </c>
      <c r="AW370" s="14" t="s">
        <v>34</v>
      </c>
      <c r="AX370" s="14" t="s">
        <v>79</v>
      </c>
      <c r="AY370" s="253" t="s">
        <v>151</v>
      </c>
    </row>
    <row r="371" s="14" customFormat="1">
      <c r="A371" s="14"/>
      <c r="B371" s="243"/>
      <c r="C371" s="244"/>
      <c r="D371" s="234" t="s">
        <v>160</v>
      </c>
      <c r="E371" s="245" t="s">
        <v>1</v>
      </c>
      <c r="F371" s="246" t="s">
        <v>423</v>
      </c>
      <c r="G371" s="244"/>
      <c r="H371" s="247">
        <v>14.19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160</v>
      </c>
      <c r="AU371" s="253" t="s">
        <v>89</v>
      </c>
      <c r="AV371" s="14" t="s">
        <v>89</v>
      </c>
      <c r="AW371" s="14" t="s">
        <v>34</v>
      </c>
      <c r="AX371" s="14" t="s">
        <v>79</v>
      </c>
      <c r="AY371" s="253" t="s">
        <v>151</v>
      </c>
    </row>
    <row r="372" s="14" customFormat="1">
      <c r="A372" s="14"/>
      <c r="B372" s="243"/>
      <c r="C372" s="244"/>
      <c r="D372" s="234" t="s">
        <v>160</v>
      </c>
      <c r="E372" s="245" t="s">
        <v>1</v>
      </c>
      <c r="F372" s="246" t="s">
        <v>424</v>
      </c>
      <c r="G372" s="244"/>
      <c r="H372" s="247">
        <v>7.5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160</v>
      </c>
      <c r="AU372" s="253" t="s">
        <v>89</v>
      </c>
      <c r="AV372" s="14" t="s">
        <v>89</v>
      </c>
      <c r="AW372" s="14" t="s">
        <v>34</v>
      </c>
      <c r="AX372" s="14" t="s">
        <v>79</v>
      </c>
      <c r="AY372" s="253" t="s">
        <v>151</v>
      </c>
    </row>
    <row r="373" s="14" customFormat="1">
      <c r="A373" s="14"/>
      <c r="B373" s="243"/>
      <c r="C373" s="244"/>
      <c r="D373" s="234" t="s">
        <v>160</v>
      </c>
      <c r="E373" s="245" t="s">
        <v>1</v>
      </c>
      <c r="F373" s="246" t="s">
        <v>425</v>
      </c>
      <c r="G373" s="244"/>
      <c r="H373" s="247">
        <v>7.1200000000000001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160</v>
      </c>
      <c r="AU373" s="253" t="s">
        <v>89</v>
      </c>
      <c r="AV373" s="14" t="s">
        <v>89</v>
      </c>
      <c r="AW373" s="14" t="s">
        <v>34</v>
      </c>
      <c r="AX373" s="14" t="s">
        <v>79</v>
      </c>
      <c r="AY373" s="253" t="s">
        <v>151</v>
      </c>
    </row>
    <row r="374" s="13" customFormat="1">
      <c r="A374" s="13"/>
      <c r="B374" s="232"/>
      <c r="C374" s="233"/>
      <c r="D374" s="234" t="s">
        <v>160</v>
      </c>
      <c r="E374" s="235" t="s">
        <v>1</v>
      </c>
      <c r="F374" s="236" t="s">
        <v>426</v>
      </c>
      <c r="G374" s="233"/>
      <c r="H374" s="235" t="s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160</v>
      </c>
      <c r="AU374" s="242" t="s">
        <v>89</v>
      </c>
      <c r="AV374" s="13" t="s">
        <v>87</v>
      </c>
      <c r="AW374" s="13" t="s">
        <v>34</v>
      </c>
      <c r="AX374" s="13" t="s">
        <v>79</v>
      </c>
      <c r="AY374" s="242" t="s">
        <v>151</v>
      </c>
    </row>
    <row r="375" s="14" customFormat="1">
      <c r="A375" s="14"/>
      <c r="B375" s="243"/>
      <c r="C375" s="244"/>
      <c r="D375" s="234" t="s">
        <v>160</v>
      </c>
      <c r="E375" s="245" t="s">
        <v>1</v>
      </c>
      <c r="F375" s="246" t="s">
        <v>427</v>
      </c>
      <c r="G375" s="244"/>
      <c r="H375" s="247">
        <v>51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160</v>
      </c>
      <c r="AU375" s="253" t="s">
        <v>89</v>
      </c>
      <c r="AV375" s="14" t="s">
        <v>89</v>
      </c>
      <c r="AW375" s="14" t="s">
        <v>34</v>
      </c>
      <c r="AX375" s="14" t="s">
        <v>79</v>
      </c>
      <c r="AY375" s="253" t="s">
        <v>151</v>
      </c>
    </row>
    <row r="376" s="13" customFormat="1">
      <c r="A376" s="13"/>
      <c r="B376" s="232"/>
      <c r="C376" s="233"/>
      <c r="D376" s="234" t="s">
        <v>160</v>
      </c>
      <c r="E376" s="235" t="s">
        <v>1</v>
      </c>
      <c r="F376" s="236" t="s">
        <v>428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160</v>
      </c>
      <c r="AU376" s="242" t="s">
        <v>89</v>
      </c>
      <c r="AV376" s="13" t="s">
        <v>87</v>
      </c>
      <c r="AW376" s="13" t="s">
        <v>34</v>
      </c>
      <c r="AX376" s="13" t="s">
        <v>79</v>
      </c>
      <c r="AY376" s="242" t="s">
        <v>151</v>
      </c>
    </row>
    <row r="377" s="14" customFormat="1">
      <c r="A377" s="14"/>
      <c r="B377" s="243"/>
      <c r="C377" s="244"/>
      <c r="D377" s="234" t="s">
        <v>160</v>
      </c>
      <c r="E377" s="245" t="s">
        <v>1</v>
      </c>
      <c r="F377" s="246" t="s">
        <v>429</v>
      </c>
      <c r="G377" s="244"/>
      <c r="H377" s="247">
        <v>858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160</v>
      </c>
      <c r="AU377" s="253" t="s">
        <v>89</v>
      </c>
      <c r="AV377" s="14" t="s">
        <v>89</v>
      </c>
      <c r="AW377" s="14" t="s">
        <v>34</v>
      </c>
      <c r="AX377" s="14" t="s">
        <v>79</v>
      </c>
      <c r="AY377" s="253" t="s">
        <v>151</v>
      </c>
    </row>
    <row r="378" s="13" customFormat="1">
      <c r="A378" s="13"/>
      <c r="B378" s="232"/>
      <c r="C378" s="233"/>
      <c r="D378" s="234" t="s">
        <v>160</v>
      </c>
      <c r="E378" s="235" t="s">
        <v>1</v>
      </c>
      <c r="F378" s="236" t="s">
        <v>430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160</v>
      </c>
      <c r="AU378" s="242" t="s">
        <v>89</v>
      </c>
      <c r="AV378" s="13" t="s">
        <v>87</v>
      </c>
      <c r="AW378" s="13" t="s">
        <v>34</v>
      </c>
      <c r="AX378" s="13" t="s">
        <v>79</v>
      </c>
      <c r="AY378" s="242" t="s">
        <v>151</v>
      </c>
    </row>
    <row r="379" s="14" customFormat="1">
      <c r="A379" s="14"/>
      <c r="B379" s="243"/>
      <c r="C379" s="244"/>
      <c r="D379" s="234" t="s">
        <v>160</v>
      </c>
      <c r="E379" s="245" t="s">
        <v>1</v>
      </c>
      <c r="F379" s="246" t="s">
        <v>431</v>
      </c>
      <c r="G379" s="244"/>
      <c r="H379" s="247">
        <v>100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160</v>
      </c>
      <c r="AU379" s="253" t="s">
        <v>89</v>
      </c>
      <c r="AV379" s="14" t="s">
        <v>89</v>
      </c>
      <c r="AW379" s="14" t="s">
        <v>34</v>
      </c>
      <c r="AX379" s="14" t="s">
        <v>79</v>
      </c>
      <c r="AY379" s="253" t="s">
        <v>151</v>
      </c>
    </row>
    <row r="380" s="16" customFormat="1">
      <c r="A380" s="16"/>
      <c r="B380" s="275"/>
      <c r="C380" s="276"/>
      <c r="D380" s="234" t="s">
        <v>160</v>
      </c>
      <c r="E380" s="277" t="s">
        <v>1</v>
      </c>
      <c r="F380" s="278" t="s">
        <v>432</v>
      </c>
      <c r="G380" s="276"/>
      <c r="H380" s="279">
        <v>1086.5</v>
      </c>
      <c r="I380" s="280"/>
      <c r="J380" s="276"/>
      <c r="K380" s="276"/>
      <c r="L380" s="281"/>
      <c r="M380" s="282"/>
      <c r="N380" s="283"/>
      <c r="O380" s="283"/>
      <c r="P380" s="283"/>
      <c r="Q380" s="283"/>
      <c r="R380" s="283"/>
      <c r="S380" s="283"/>
      <c r="T380" s="284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85" t="s">
        <v>160</v>
      </c>
      <c r="AU380" s="285" t="s">
        <v>89</v>
      </c>
      <c r="AV380" s="16" t="s">
        <v>176</v>
      </c>
      <c r="AW380" s="16" t="s">
        <v>34</v>
      </c>
      <c r="AX380" s="16" t="s">
        <v>79</v>
      </c>
      <c r="AY380" s="285" t="s">
        <v>151</v>
      </c>
    </row>
    <row r="381" s="13" customFormat="1">
      <c r="A381" s="13"/>
      <c r="B381" s="232"/>
      <c r="C381" s="233"/>
      <c r="D381" s="234" t="s">
        <v>160</v>
      </c>
      <c r="E381" s="235" t="s">
        <v>1</v>
      </c>
      <c r="F381" s="236" t="s">
        <v>433</v>
      </c>
      <c r="G381" s="233"/>
      <c r="H381" s="235" t="s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160</v>
      </c>
      <c r="AU381" s="242" t="s">
        <v>89</v>
      </c>
      <c r="AV381" s="13" t="s">
        <v>87</v>
      </c>
      <c r="AW381" s="13" t="s">
        <v>34</v>
      </c>
      <c r="AX381" s="13" t="s">
        <v>79</v>
      </c>
      <c r="AY381" s="242" t="s">
        <v>151</v>
      </c>
    </row>
    <row r="382" s="13" customFormat="1">
      <c r="A382" s="13"/>
      <c r="B382" s="232"/>
      <c r="C382" s="233"/>
      <c r="D382" s="234" t="s">
        <v>160</v>
      </c>
      <c r="E382" s="235" t="s">
        <v>1</v>
      </c>
      <c r="F382" s="236" t="s">
        <v>434</v>
      </c>
      <c r="G382" s="233"/>
      <c r="H382" s="235" t="s">
        <v>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160</v>
      </c>
      <c r="AU382" s="242" t="s">
        <v>89</v>
      </c>
      <c r="AV382" s="13" t="s">
        <v>87</v>
      </c>
      <c r="AW382" s="13" t="s">
        <v>34</v>
      </c>
      <c r="AX382" s="13" t="s">
        <v>79</v>
      </c>
      <c r="AY382" s="242" t="s">
        <v>151</v>
      </c>
    </row>
    <row r="383" s="13" customFormat="1">
      <c r="A383" s="13"/>
      <c r="B383" s="232"/>
      <c r="C383" s="233"/>
      <c r="D383" s="234" t="s">
        <v>160</v>
      </c>
      <c r="E383" s="235" t="s">
        <v>1</v>
      </c>
      <c r="F383" s="236" t="s">
        <v>435</v>
      </c>
      <c r="G383" s="233"/>
      <c r="H383" s="235" t="s">
        <v>1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160</v>
      </c>
      <c r="AU383" s="242" t="s">
        <v>89</v>
      </c>
      <c r="AV383" s="13" t="s">
        <v>87</v>
      </c>
      <c r="AW383" s="13" t="s">
        <v>34</v>
      </c>
      <c r="AX383" s="13" t="s">
        <v>79</v>
      </c>
      <c r="AY383" s="242" t="s">
        <v>151</v>
      </c>
    </row>
    <row r="384" s="14" customFormat="1">
      <c r="A384" s="14"/>
      <c r="B384" s="243"/>
      <c r="C384" s="244"/>
      <c r="D384" s="234" t="s">
        <v>160</v>
      </c>
      <c r="E384" s="245" t="s">
        <v>1</v>
      </c>
      <c r="F384" s="246" t="s">
        <v>436</v>
      </c>
      <c r="G384" s="244"/>
      <c r="H384" s="247">
        <v>6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160</v>
      </c>
      <c r="AU384" s="253" t="s">
        <v>89</v>
      </c>
      <c r="AV384" s="14" t="s">
        <v>89</v>
      </c>
      <c r="AW384" s="14" t="s">
        <v>34</v>
      </c>
      <c r="AX384" s="14" t="s">
        <v>79</v>
      </c>
      <c r="AY384" s="253" t="s">
        <v>151</v>
      </c>
    </row>
    <row r="385" s="13" customFormat="1">
      <c r="A385" s="13"/>
      <c r="B385" s="232"/>
      <c r="C385" s="233"/>
      <c r="D385" s="234" t="s">
        <v>160</v>
      </c>
      <c r="E385" s="235" t="s">
        <v>1</v>
      </c>
      <c r="F385" s="236" t="s">
        <v>437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160</v>
      </c>
      <c r="AU385" s="242" t="s">
        <v>89</v>
      </c>
      <c r="AV385" s="13" t="s">
        <v>87</v>
      </c>
      <c r="AW385" s="13" t="s">
        <v>34</v>
      </c>
      <c r="AX385" s="13" t="s">
        <v>79</v>
      </c>
      <c r="AY385" s="242" t="s">
        <v>151</v>
      </c>
    </row>
    <row r="386" s="14" customFormat="1">
      <c r="A386" s="14"/>
      <c r="B386" s="243"/>
      <c r="C386" s="244"/>
      <c r="D386" s="234" t="s">
        <v>160</v>
      </c>
      <c r="E386" s="245" t="s">
        <v>1</v>
      </c>
      <c r="F386" s="246" t="s">
        <v>438</v>
      </c>
      <c r="G386" s="244"/>
      <c r="H386" s="247">
        <v>80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160</v>
      </c>
      <c r="AU386" s="253" t="s">
        <v>89</v>
      </c>
      <c r="AV386" s="14" t="s">
        <v>89</v>
      </c>
      <c r="AW386" s="14" t="s">
        <v>34</v>
      </c>
      <c r="AX386" s="14" t="s">
        <v>79</v>
      </c>
      <c r="AY386" s="253" t="s">
        <v>151</v>
      </c>
    </row>
    <row r="387" s="16" customFormat="1">
      <c r="A387" s="16"/>
      <c r="B387" s="275"/>
      <c r="C387" s="276"/>
      <c r="D387" s="234" t="s">
        <v>160</v>
      </c>
      <c r="E387" s="277" t="s">
        <v>1</v>
      </c>
      <c r="F387" s="278" t="s">
        <v>439</v>
      </c>
      <c r="G387" s="276"/>
      <c r="H387" s="279">
        <v>86</v>
      </c>
      <c r="I387" s="280"/>
      <c r="J387" s="276"/>
      <c r="K387" s="276"/>
      <c r="L387" s="281"/>
      <c r="M387" s="282"/>
      <c r="N387" s="283"/>
      <c r="O387" s="283"/>
      <c r="P387" s="283"/>
      <c r="Q387" s="283"/>
      <c r="R387" s="283"/>
      <c r="S387" s="283"/>
      <c r="T387" s="284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T387" s="285" t="s">
        <v>160</v>
      </c>
      <c r="AU387" s="285" t="s">
        <v>89</v>
      </c>
      <c r="AV387" s="16" t="s">
        <v>176</v>
      </c>
      <c r="AW387" s="16" t="s">
        <v>34</v>
      </c>
      <c r="AX387" s="16" t="s">
        <v>79</v>
      </c>
      <c r="AY387" s="285" t="s">
        <v>151</v>
      </c>
    </row>
    <row r="388" s="15" customFormat="1">
      <c r="A388" s="15"/>
      <c r="B388" s="254"/>
      <c r="C388" s="255"/>
      <c r="D388" s="234" t="s">
        <v>160</v>
      </c>
      <c r="E388" s="256" t="s">
        <v>1</v>
      </c>
      <c r="F388" s="257" t="s">
        <v>166</v>
      </c>
      <c r="G388" s="255"/>
      <c r="H388" s="258">
        <v>1172.5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160</v>
      </c>
      <c r="AU388" s="264" t="s">
        <v>89</v>
      </c>
      <c r="AV388" s="15" t="s">
        <v>158</v>
      </c>
      <c r="AW388" s="15" t="s">
        <v>34</v>
      </c>
      <c r="AX388" s="15" t="s">
        <v>87</v>
      </c>
      <c r="AY388" s="264" t="s">
        <v>151</v>
      </c>
    </row>
    <row r="389" s="2" customFormat="1" ht="16.5" customHeight="1">
      <c r="A389" s="39"/>
      <c r="B389" s="40"/>
      <c r="C389" s="219" t="s">
        <v>440</v>
      </c>
      <c r="D389" s="219" t="s">
        <v>153</v>
      </c>
      <c r="E389" s="220" t="s">
        <v>441</v>
      </c>
      <c r="F389" s="221" t="s">
        <v>442</v>
      </c>
      <c r="G389" s="222" t="s">
        <v>208</v>
      </c>
      <c r="H389" s="223">
        <v>1086.5</v>
      </c>
      <c r="I389" s="224"/>
      <c r="J389" s="225">
        <f>ROUND(I389*H389,2)</f>
        <v>0</v>
      </c>
      <c r="K389" s="221" t="s">
        <v>157</v>
      </c>
      <c r="L389" s="45"/>
      <c r="M389" s="226" t="s">
        <v>1</v>
      </c>
      <c r="N389" s="227" t="s">
        <v>44</v>
      </c>
      <c r="O389" s="92"/>
      <c r="P389" s="228">
        <f>O389*H389</f>
        <v>0</v>
      </c>
      <c r="Q389" s="228">
        <v>0.0079000000000000008</v>
      </c>
      <c r="R389" s="228">
        <f>Q389*H389</f>
        <v>8.5833500000000011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158</v>
      </c>
      <c r="AT389" s="230" t="s">
        <v>153</v>
      </c>
      <c r="AU389" s="230" t="s">
        <v>89</v>
      </c>
      <c r="AY389" s="18" t="s">
        <v>151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87</v>
      </c>
      <c r="BK389" s="231">
        <f>ROUND(I389*H389,2)</f>
        <v>0</v>
      </c>
      <c r="BL389" s="18" t="s">
        <v>158</v>
      </c>
      <c r="BM389" s="230" t="s">
        <v>443</v>
      </c>
    </row>
    <row r="390" s="13" customFormat="1">
      <c r="A390" s="13"/>
      <c r="B390" s="232"/>
      <c r="C390" s="233"/>
      <c r="D390" s="234" t="s">
        <v>160</v>
      </c>
      <c r="E390" s="235" t="s">
        <v>1</v>
      </c>
      <c r="F390" s="236" t="s">
        <v>444</v>
      </c>
      <c r="G390" s="233"/>
      <c r="H390" s="235" t="s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160</v>
      </c>
      <c r="AU390" s="242" t="s">
        <v>89</v>
      </c>
      <c r="AV390" s="13" t="s">
        <v>87</v>
      </c>
      <c r="AW390" s="13" t="s">
        <v>34</v>
      </c>
      <c r="AX390" s="13" t="s">
        <v>79</v>
      </c>
      <c r="AY390" s="242" t="s">
        <v>151</v>
      </c>
    </row>
    <row r="391" s="14" customFormat="1">
      <c r="A391" s="14"/>
      <c r="B391" s="243"/>
      <c r="C391" s="244"/>
      <c r="D391" s="234" t="s">
        <v>160</v>
      </c>
      <c r="E391" s="245" t="s">
        <v>1</v>
      </c>
      <c r="F391" s="246" t="s">
        <v>445</v>
      </c>
      <c r="G391" s="244"/>
      <c r="H391" s="247">
        <v>1086.5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160</v>
      </c>
      <c r="AU391" s="253" t="s">
        <v>89</v>
      </c>
      <c r="AV391" s="14" t="s">
        <v>89</v>
      </c>
      <c r="AW391" s="14" t="s">
        <v>34</v>
      </c>
      <c r="AX391" s="14" t="s">
        <v>87</v>
      </c>
      <c r="AY391" s="253" t="s">
        <v>151</v>
      </c>
    </row>
    <row r="392" s="2" customFormat="1">
      <c r="A392" s="39"/>
      <c r="B392" s="40"/>
      <c r="C392" s="219" t="s">
        <v>203</v>
      </c>
      <c r="D392" s="219" t="s">
        <v>153</v>
      </c>
      <c r="E392" s="220" t="s">
        <v>446</v>
      </c>
      <c r="F392" s="221" t="s">
        <v>447</v>
      </c>
      <c r="G392" s="222" t="s">
        <v>208</v>
      </c>
      <c r="H392" s="223">
        <v>3</v>
      </c>
      <c r="I392" s="224"/>
      <c r="J392" s="225">
        <f>ROUND(I392*H392,2)</f>
        <v>0</v>
      </c>
      <c r="K392" s="221" t="s">
        <v>157</v>
      </c>
      <c r="L392" s="45"/>
      <c r="M392" s="226" t="s">
        <v>1</v>
      </c>
      <c r="N392" s="227" t="s">
        <v>44</v>
      </c>
      <c r="O392" s="92"/>
      <c r="P392" s="228">
        <f>O392*H392</f>
        <v>0</v>
      </c>
      <c r="Q392" s="228">
        <v>0.0082699999999999996</v>
      </c>
      <c r="R392" s="228">
        <f>Q392*H392</f>
        <v>0.024809999999999999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158</v>
      </c>
      <c r="AT392" s="230" t="s">
        <v>153</v>
      </c>
      <c r="AU392" s="230" t="s">
        <v>89</v>
      </c>
      <c r="AY392" s="18" t="s">
        <v>151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87</v>
      </c>
      <c r="BK392" s="231">
        <f>ROUND(I392*H392,2)</f>
        <v>0</v>
      </c>
      <c r="BL392" s="18" t="s">
        <v>158</v>
      </c>
      <c r="BM392" s="230" t="s">
        <v>448</v>
      </c>
    </row>
    <row r="393" s="13" customFormat="1">
      <c r="A393" s="13"/>
      <c r="B393" s="232"/>
      <c r="C393" s="233"/>
      <c r="D393" s="234" t="s">
        <v>160</v>
      </c>
      <c r="E393" s="235" t="s">
        <v>1</v>
      </c>
      <c r="F393" s="236" t="s">
        <v>449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160</v>
      </c>
      <c r="AU393" s="242" t="s">
        <v>89</v>
      </c>
      <c r="AV393" s="13" t="s">
        <v>87</v>
      </c>
      <c r="AW393" s="13" t="s">
        <v>34</v>
      </c>
      <c r="AX393" s="13" t="s">
        <v>79</v>
      </c>
      <c r="AY393" s="242" t="s">
        <v>151</v>
      </c>
    </row>
    <row r="394" s="14" customFormat="1">
      <c r="A394" s="14"/>
      <c r="B394" s="243"/>
      <c r="C394" s="244"/>
      <c r="D394" s="234" t="s">
        <v>160</v>
      </c>
      <c r="E394" s="245" t="s">
        <v>1</v>
      </c>
      <c r="F394" s="246" t="s">
        <v>450</v>
      </c>
      <c r="G394" s="244"/>
      <c r="H394" s="247">
        <v>2.21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160</v>
      </c>
      <c r="AU394" s="253" t="s">
        <v>89</v>
      </c>
      <c r="AV394" s="14" t="s">
        <v>89</v>
      </c>
      <c r="AW394" s="14" t="s">
        <v>34</v>
      </c>
      <c r="AX394" s="14" t="s">
        <v>79</v>
      </c>
      <c r="AY394" s="253" t="s">
        <v>151</v>
      </c>
    </row>
    <row r="395" s="14" customFormat="1">
      <c r="A395" s="14"/>
      <c r="B395" s="243"/>
      <c r="C395" s="244"/>
      <c r="D395" s="234" t="s">
        <v>160</v>
      </c>
      <c r="E395" s="245" t="s">
        <v>1</v>
      </c>
      <c r="F395" s="246" t="s">
        <v>451</v>
      </c>
      <c r="G395" s="244"/>
      <c r="H395" s="247">
        <v>0.79000000000000004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160</v>
      </c>
      <c r="AU395" s="253" t="s">
        <v>89</v>
      </c>
      <c r="AV395" s="14" t="s">
        <v>89</v>
      </c>
      <c r="AW395" s="14" t="s">
        <v>34</v>
      </c>
      <c r="AX395" s="14" t="s">
        <v>79</v>
      </c>
      <c r="AY395" s="253" t="s">
        <v>151</v>
      </c>
    </row>
    <row r="396" s="15" customFormat="1">
      <c r="A396" s="15"/>
      <c r="B396" s="254"/>
      <c r="C396" s="255"/>
      <c r="D396" s="234" t="s">
        <v>160</v>
      </c>
      <c r="E396" s="256" t="s">
        <v>1</v>
      </c>
      <c r="F396" s="257" t="s">
        <v>166</v>
      </c>
      <c r="G396" s="255"/>
      <c r="H396" s="258">
        <v>3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160</v>
      </c>
      <c r="AU396" s="264" t="s">
        <v>89</v>
      </c>
      <c r="AV396" s="15" t="s">
        <v>158</v>
      </c>
      <c r="AW396" s="15" t="s">
        <v>34</v>
      </c>
      <c r="AX396" s="15" t="s">
        <v>87</v>
      </c>
      <c r="AY396" s="264" t="s">
        <v>151</v>
      </c>
    </row>
    <row r="397" s="2" customFormat="1" ht="16.5" customHeight="1">
      <c r="A397" s="39"/>
      <c r="B397" s="40"/>
      <c r="C397" s="265" t="s">
        <v>452</v>
      </c>
      <c r="D397" s="265" t="s">
        <v>177</v>
      </c>
      <c r="E397" s="266" t="s">
        <v>453</v>
      </c>
      <c r="F397" s="267" t="s">
        <v>454</v>
      </c>
      <c r="G397" s="268" t="s">
        <v>208</v>
      </c>
      <c r="H397" s="269">
        <v>3.2000000000000002</v>
      </c>
      <c r="I397" s="270"/>
      <c r="J397" s="271">
        <f>ROUND(I397*H397,2)</f>
        <v>0</v>
      </c>
      <c r="K397" s="267" t="s">
        <v>1</v>
      </c>
      <c r="L397" s="272"/>
      <c r="M397" s="273" t="s">
        <v>1</v>
      </c>
      <c r="N397" s="274" t="s">
        <v>44</v>
      </c>
      <c r="O397" s="92"/>
      <c r="P397" s="228">
        <f>O397*H397</f>
        <v>0</v>
      </c>
      <c r="Q397" s="228">
        <v>0.00051000000000000004</v>
      </c>
      <c r="R397" s="228">
        <f>Q397*H397</f>
        <v>0.0016320000000000002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181</v>
      </c>
      <c r="AT397" s="230" t="s">
        <v>177</v>
      </c>
      <c r="AU397" s="230" t="s">
        <v>89</v>
      </c>
      <c r="AY397" s="18" t="s">
        <v>151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87</v>
      </c>
      <c r="BK397" s="231">
        <f>ROUND(I397*H397,2)</f>
        <v>0</v>
      </c>
      <c r="BL397" s="18" t="s">
        <v>158</v>
      </c>
      <c r="BM397" s="230" t="s">
        <v>455</v>
      </c>
    </row>
    <row r="398" s="13" customFormat="1">
      <c r="A398" s="13"/>
      <c r="B398" s="232"/>
      <c r="C398" s="233"/>
      <c r="D398" s="234" t="s">
        <v>160</v>
      </c>
      <c r="E398" s="235" t="s">
        <v>1</v>
      </c>
      <c r="F398" s="236" t="s">
        <v>456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160</v>
      </c>
      <c r="AU398" s="242" t="s">
        <v>89</v>
      </c>
      <c r="AV398" s="13" t="s">
        <v>87</v>
      </c>
      <c r="AW398" s="13" t="s">
        <v>34</v>
      </c>
      <c r="AX398" s="13" t="s">
        <v>79</v>
      </c>
      <c r="AY398" s="242" t="s">
        <v>151</v>
      </c>
    </row>
    <row r="399" s="14" customFormat="1">
      <c r="A399" s="14"/>
      <c r="B399" s="243"/>
      <c r="C399" s="244"/>
      <c r="D399" s="234" t="s">
        <v>160</v>
      </c>
      <c r="E399" s="245" t="s">
        <v>1</v>
      </c>
      <c r="F399" s="246" t="s">
        <v>457</v>
      </c>
      <c r="G399" s="244"/>
      <c r="H399" s="247">
        <v>3.2000000000000002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160</v>
      </c>
      <c r="AU399" s="253" t="s">
        <v>89</v>
      </c>
      <c r="AV399" s="14" t="s">
        <v>89</v>
      </c>
      <c r="AW399" s="14" t="s">
        <v>34</v>
      </c>
      <c r="AX399" s="14" t="s">
        <v>87</v>
      </c>
      <c r="AY399" s="253" t="s">
        <v>151</v>
      </c>
    </row>
    <row r="400" s="2" customFormat="1">
      <c r="A400" s="39"/>
      <c r="B400" s="40"/>
      <c r="C400" s="219" t="s">
        <v>458</v>
      </c>
      <c r="D400" s="219" t="s">
        <v>153</v>
      </c>
      <c r="E400" s="220" t="s">
        <v>459</v>
      </c>
      <c r="F400" s="221" t="s">
        <v>460</v>
      </c>
      <c r="G400" s="222" t="s">
        <v>208</v>
      </c>
      <c r="H400" s="223">
        <v>8</v>
      </c>
      <c r="I400" s="224"/>
      <c r="J400" s="225">
        <f>ROUND(I400*H400,2)</f>
        <v>0</v>
      </c>
      <c r="K400" s="221" t="s">
        <v>157</v>
      </c>
      <c r="L400" s="45"/>
      <c r="M400" s="226" t="s">
        <v>1</v>
      </c>
      <c r="N400" s="227" t="s">
        <v>44</v>
      </c>
      <c r="O400" s="92"/>
      <c r="P400" s="228">
        <f>O400*H400</f>
        <v>0</v>
      </c>
      <c r="Q400" s="228">
        <v>0.0083499999999999998</v>
      </c>
      <c r="R400" s="228">
        <f>Q400*H400</f>
        <v>0.066799999999999998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158</v>
      </c>
      <c r="AT400" s="230" t="s">
        <v>153</v>
      </c>
      <c r="AU400" s="230" t="s">
        <v>89</v>
      </c>
      <c r="AY400" s="18" t="s">
        <v>151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87</v>
      </c>
      <c r="BK400" s="231">
        <f>ROUND(I400*H400,2)</f>
        <v>0</v>
      </c>
      <c r="BL400" s="18" t="s">
        <v>158</v>
      </c>
      <c r="BM400" s="230" t="s">
        <v>461</v>
      </c>
    </row>
    <row r="401" s="13" customFormat="1">
      <c r="A401" s="13"/>
      <c r="B401" s="232"/>
      <c r="C401" s="233"/>
      <c r="D401" s="234" t="s">
        <v>160</v>
      </c>
      <c r="E401" s="235" t="s">
        <v>1</v>
      </c>
      <c r="F401" s="236" t="s">
        <v>462</v>
      </c>
      <c r="G401" s="233"/>
      <c r="H401" s="235" t="s">
        <v>1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160</v>
      </c>
      <c r="AU401" s="242" t="s">
        <v>89</v>
      </c>
      <c r="AV401" s="13" t="s">
        <v>87</v>
      </c>
      <c r="AW401" s="13" t="s">
        <v>34</v>
      </c>
      <c r="AX401" s="13" t="s">
        <v>79</v>
      </c>
      <c r="AY401" s="242" t="s">
        <v>151</v>
      </c>
    </row>
    <row r="402" s="14" customFormat="1">
      <c r="A402" s="14"/>
      <c r="B402" s="243"/>
      <c r="C402" s="244"/>
      <c r="D402" s="234" t="s">
        <v>160</v>
      </c>
      <c r="E402" s="245" t="s">
        <v>1</v>
      </c>
      <c r="F402" s="246" t="s">
        <v>463</v>
      </c>
      <c r="G402" s="244"/>
      <c r="H402" s="247">
        <v>7.0199999999999996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160</v>
      </c>
      <c r="AU402" s="253" t="s">
        <v>89</v>
      </c>
      <c r="AV402" s="14" t="s">
        <v>89</v>
      </c>
      <c r="AW402" s="14" t="s">
        <v>34</v>
      </c>
      <c r="AX402" s="14" t="s">
        <v>79</v>
      </c>
      <c r="AY402" s="253" t="s">
        <v>151</v>
      </c>
    </row>
    <row r="403" s="14" customFormat="1">
      <c r="A403" s="14"/>
      <c r="B403" s="243"/>
      <c r="C403" s="244"/>
      <c r="D403" s="234" t="s">
        <v>160</v>
      </c>
      <c r="E403" s="245" t="s">
        <v>1</v>
      </c>
      <c r="F403" s="246" t="s">
        <v>464</v>
      </c>
      <c r="G403" s="244"/>
      <c r="H403" s="247">
        <v>0.97999999999999998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160</v>
      </c>
      <c r="AU403" s="253" t="s">
        <v>89</v>
      </c>
      <c r="AV403" s="14" t="s">
        <v>89</v>
      </c>
      <c r="AW403" s="14" t="s">
        <v>34</v>
      </c>
      <c r="AX403" s="14" t="s">
        <v>79</v>
      </c>
      <c r="AY403" s="253" t="s">
        <v>151</v>
      </c>
    </row>
    <row r="404" s="15" customFormat="1">
      <c r="A404" s="15"/>
      <c r="B404" s="254"/>
      <c r="C404" s="255"/>
      <c r="D404" s="234" t="s">
        <v>160</v>
      </c>
      <c r="E404" s="256" t="s">
        <v>1</v>
      </c>
      <c r="F404" s="257" t="s">
        <v>166</v>
      </c>
      <c r="G404" s="255"/>
      <c r="H404" s="258">
        <v>8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4" t="s">
        <v>160</v>
      </c>
      <c r="AU404" s="264" t="s">
        <v>89</v>
      </c>
      <c r="AV404" s="15" t="s">
        <v>158</v>
      </c>
      <c r="AW404" s="15" t="s">
        <v>34</v>
      </c>
      <c r="AX404" s="15" t="s">
        <v>87</v>
      </c>
      <c r="AY404" s="264" t="s">
        <v>151</v>
      </c>
    </row>
    <row r="405" s="2" customFormat="1" ht="16.5" customHeight="1">
      <c r="A405" s="39"/>
      <c r="B405" s="40"/>
      <c r="C405" s="265" t="s">
        <v>465</v>
      </c>
      <c r="D405" s="265" t="s">
        <v>177</v>
      </c>
      <c r="E405" s="266" t="s">
        <v>466</v>
      </c>
      <c r="F405" s="267" t="s">
        <v>467</v>
      </c>
      <c r="G405" s="268" t="s">
        <v>208</v>
      </c>
      <c r="H405" s="269">
        <v>8.5</v>
      </c>
      <c r="I405" s="270"/>
      <c r="J405" s="271">
        <f>ROUND(I405*H405,2)</f>
        <v>0</v>
      </c>
      <c r="K405" s="267" t="s">
        <v>157</v>
      </c>
      <c r="L405" s="272"/>
      <c r="M405" s="273" t="s">
        <v>1</v>
      </c>
      <c r="N405" s="274" t="s">
        <v>44</v>
      </c>
      <c r="O405" s="92"/>
      <c r="P405" s="228">
        <f>O405*H405</f>
        <v>0</v>
      </c>
      <c r="Q405" s="228">
        <v>0.00084999999999999995</v>
      </c>
      <c r="R405" s="228">
        <f>Q405*H405</f>
        <v>0.0072249999999999997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181</v>
      </c>
      <c r="AT405" s="230" t="s">
        <v>177</v>
      </c>
      <c r="AU405" s="230" t="s">
        <v>89</v>
      </c>
      <c r="AY405" s="18" t="s">
        <v>151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87</v>
      </c>
      <c r="BK405" s="231">
        <f>ROUND(I405*H405,2)</f>
        <v>0</v>
      </c>
      <c r="BL405" s="18" t="s">
        <v>158</v>
      </c>
      <c r="BM405" s="230" t="s">
        <v>468</v>
      </c>
    </row>
    <row r="406" s="13" customFormat="1">
      <c r="A406" s="13"/>
      <c r="B406" s="232"/>
      <c r="C406" s="233"/>
      <c r="D406" s="234" t="s">
        <v>160</v>
      </c>
      <c r="E406" s="235" t="s">
        <v>1</v>
      </c>
      <c r="F406" s="236" t="s">
        <v>469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160</v>
      </c>
      <c r="AU406" s="242" t="s">
        <v>89</v>
      </c>
      <c r="AV406" s="13" t="s">
        <v>87</v>
      </c>
      <c r="AW406" s="13" t="s">
        <v>34</v>
      </c>
      <c r="AX406" s="13" t="s">
        <v>79</v>
      </c>
      <c r="AY406" s="242" t="s">
        <v>151</v>
      </c>
    </row>
    <row r="407" s="14" customFormat="1">
      <c r="A407" s="14"/>
      <c r="B407" s="243"/>
      <c r="C407" s="244"/>
      <c r="D407" s="234" t="s">
        <v>160</v>
      </c>
      <c r="E407" s="245" t="s">
        <v>1</v>
      </c>
      <c r="F407" s="246" t="s">
        <v>470</v>
      </c>
      <c r="G407" s="244"/>
      <c r="H407" s="247">
        <v>8.5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160</v>
      </c>
      <c r="AU407" s="253" t="s">
        <v>89</v>
      </c>
      <c r="AV407" s="14" t="s">
        <v>89</v>
      </c>
      <c r="AW407" s="14" t="s">
        <v>34</v>
      </c>
      <c r="AX407" s="14" t="s">
        <v>87</v>
      </c>
      <c r="AY407" s="253" t="s">
        <v>151</v>
      </c>
    </row>
    <row r="408" s="2" customFormat="1">
      <c r="A408" s="39"/>
      <c r="B408" s="40"/>
      <c r="C408" s="219" t="s">
        <v>471</v>
      </c>
      <c r="D408" s="219" t="s">
        <v>153</v>
      </c>
      <c r="E408" s="220" t="s">
        <v>472</v>
      </c>
      <c r="F408" s="221" t="s">
        <v>473</v>
      </c>
      <c r="G408" s="222" t="s">
        <v>208</v>
      </c>
      <c r="H408" s="223">
        <v>999</v>
      </c>
      <c r="I408" s="224"/>
      <c r="J408" s="225">
        <f>ROUND(I408*H408,2)</f>
        <v>0</v>
      </c>
      <c r="K408" s="221" t="s">
        <v>157</v>
      </c>
      <c r="L408" s="45"/>
      <c r="M408" s="226" t="s">
        <v>1</v>
      </c>
      <c r="N408" s="227" t="s">
        <v>44</v>
      </c>
      <c r="O408" s="92"/>
      <c r="P408" s="228">
        <f>O408*H408</f>
        <v>0</v>
      </c>
      <c r="Q408" s="228">
        <v>0.0086800000000000002</v>
      </c>
      <c r="R408" s="228">
        <f>Q408*H408</f>
        <v>8.6713199999999997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158</v>
      </c>
      <c r="AT408" s="230" t="s">
        <v>153</v>
      </c>
      <c r="AU408" s="230" t="s">
        <v>89</v>
      </c>
      <c r="AY408" s="18" t="s">
        <v>151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87</v>
      </c>
      <c r="BK408" s="231">
        <f>ROUND(I408*H408,2)</f>
        <v>0</v>
      </c>
      <c r="BL408" s="18" t="s">
        <v>158</v>
      </c>
      <c r="BM408" s="230" t="s">
        <v>474</v>
      </c>
    </row>
    <row r="409" s="13" customFormat="1">
      <c r="A409" s="13"/>
      <c r="B409" s="232"/>
      <c r="C409" s="233"/>
      <c r="D409" s="234" t="s">
        <v>160</v>
      </c>
      <c r="E409" s="235" t="s">
        <v>1</v>
      </c>
      <c r="F409" s="236" t="s">
        <v>475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160</v>
      </c>
      <c r="AU409" s="242" t="s">
        <v>89</v>
      </c>
      <c r="AV409" s="13" t="s">
        <v>87</v>
      </c>
      <c r="AW409" s="13" t="s">
        <v>34</v>
      </c>
      <c r="AX409" s="13" t="s">
        <v>79</v>
      </c>
      <c r="AY409" s="242" t="s">
        <v>151</v>
      </c>
    </row>
    <row r="410" s="13" customFormat="1">
      <c r="A410" s="13"/>
      <c r="B410" s="232"/>
      <c r="C410" s="233"/>
      <c r="D410" s="234" t="s">
        <v>160</v>
      </c>
      <c r="E410" s="235" t="s">
        <v>1</v>
      </c>
      <c r="F410" s="236" t="s">
        <v>476</v>
      </c>
      <c r="G410" s="233"/>
      <c r="H410" s="235" t="s">
        <v>1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160</v>
      </c>
      <c r="AU410" s="242" t="s">
        <v>89</v>
      </c>
      <c r="AV410" s="13" t="s">
        <v>87</v>
      </c>
      <c r="AW410" s="13" t="s">
        <v>34</v>
      </c>
      <c r="AX410" s="13" t="s">
        <v>79</v>
      </c>
      <c r="AY410" s="242" t="s">
        <v>151</v>
      </c>
    </row>
    <row r="411" s="13" customFormat="1">
      <c r="A411" s="13"/>
      <c r="B411" s="232"/>
      <c r="C411" s="233"/>
      <c r="D411" s="234" t="s">
        <v>160</v>
      </c>
      <c r="E411" s="235" t="s">
        <v>1</v>
      </c>
      <c r="F411" s="236" t="s">
        <v>477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160</v>
      </c>
      <c r="AU411" s="242" t="s">
        <v>89</v>
      </c>
      <c r="AV411" s="13" t="s">
        <v>87</v>
      </c>
      <c r="AW411" s="13" t="s">
        <v>34</v>
      </c>
      <c r="AX411" s="13" t="s">
        <v>79</v>
      </c>
      <c r="AY411" s="242" t="s">
        <v>151</v>
      </c>
    </row>
    <row r="412" s="14" customFormat="1">
      <c r="A412" s="14"/>
      <c r="B412" s="243"/>
      <c r="C412" s="244"/>
      <c r="D412" s="234" t="s">
        <v>160</v>
      </c>
      <c r="E412" s="245" t="s">
        <v>1</v>
      </c>
      <c r="F412" s="246" t="s">
        <v>478</v>
      </c>
      <c r="G412" s="244"/>
      <c r="H412" s="247">
        <v>3.2599999999999998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160</v>
      </c>
      <c r="AU412" s="253" t="s">
        <v>89</v>
      </c>
      <c r="AV412" s="14" t="s">
        <v>89</v>
      </c>
      <c r="AW412" s="14" t="s">
        <v>34</v>
      </c>
      <c r="AX412" s="14" t="s">
        <v>79</v>
      </c>
      <c r="AY412" s="253" t="s">
        <v>151</v>
      </c>
    </row>
    <row r="413" s="14" customFormat="1">
      <c r="A413" s="14"/>
      <c r="B413" s="243"/>
      <c r="C413" s="244"/>
      <c r="D413" s="234" t="s">
        <v>160</v>
      </c>
      <c r="E413" s="245" t="s">
        <v>1</v>
      </c>
      <c r="F413" s="246" t="s">
        <v>479</v>
      </c>
      <c r="G413" s="244"/>
      <c r="H413" s="247">
        <v>8.3000000000000007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160</v>
      </c>
      <c r="AU413" s="253" t="s">
        <v>89</v>
      </c>
      <c r="AV413" s="14" t="s">
        <v>89</v>
      </c>
      <c r="AW413" s="14" t="s">
        <v>34</v>
      </c>
      <c r="AX413" s="14" t="s">
        <v>79</v>
      </c>
      <c r="AY413" s="253" t="s">
        <v>151</v>
      </c>
    </row>
    <row r="414" s="13" customFormat="1">
      <c r="A414" s="13"/>
      <c r="B414" s="232"/>
      <c r="C414" s="233"/>
      <c r="D414" s="234" t="s">
        <v>160</v>
      </c>
      <c r="E414" s="235" t="s">
        <v>1</v>
      </c>
      <c r="F414" s="236" t="s">
        <v>480</v>
      </c>
      <c r="G414" s="233"/>
      <c r="H414" s="235" t="s">
        <v>1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160</v>
      </c>
      <c r="AU414" s="242" t="s">
        <v>89</v>
      </c>
      <c r="AV414" s="13" t="s">
        <v>87</v>
      </c>
      <c r="AW414" s="13" t="s">
        <v>34</v>
      </c>
      <c r="AX414" s="13" t="s">
        <v>79</v>
      </c>
      <c r="AY414" s="242" t="s">
        <v>151</v>
      </c>
    </row>
    <row r="415" s="14" customFormat="1">
      <c r="A415" s="14"/>
      <c r="B415" s="243"/>
      <c r="C415" s="244"/>
      <c r="D415" s="234" t="s">
        <v>160</v>
      </c>
      <c r="E415" s="245" t="s">
        <v>1</v>
      </c>
      <c r="F415" s="246" t="s">
        <v>481</v>
      </c>
      <c r="G415" s="244"/>
      <c r="H415" s="247">
        <v>19.600000000000001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160</v>
      </c>
      <c r="AU415" s="253" t="s">
        <v>89</v>
      </c>
      <c r="AV415" s="14" t="s">
        <v>89</v>
      </c>
      <c r="AW415" s="14" t="s">
        <v>34</v>
      </c>
      <c r="AX415" s="14" t="s">
        <v>79</v>
      </c>
      <c r="AY415" s="253" t="s">
        <v>151</v>
      </c>
    </row>
    <row r="416" s="13" customFormat="1">
      <c r="A416" s="13"/>
      <c r="B416" s="232"/>
      <c r="C416" s="233"/>
      <c r="D416" s="234" t="s">
        <v>160</v>
      </c>
      <c r="E416" s="235" t="s">
        <v>1</v>
      </c>
      <c r="F416" s="236" t="s">
        <v>482</v>
      </c>
      <c r="G416" s="233"/>
      <c r="H416" s="235" t="s">
        <v>1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160</v>
      </c>
      <c r="AU416" s="242" t="s">
        <v>89</v>
      </c>
      <c r="AV416" s="13" t="s">
        <v>87</v>
      </c>
      <c r="AW416" s="13" t="s">
        <v>34</v>
      </c>
      <c r="AX416" s="13" t="s">
        <v>79</v>
      </c>
      <c r="AY416" s="242" t="s">
        <v>151</v>
      </c>
    </row>
    <row r="417" s="14" customFormat="1">
      <c r="A417" s="14"/>
      <c r="B417" s="243"/>
      <c r="C417" s="244"/>
      <c r="D417" s="234" t="s">
        <v>160</v>
      </c>
      <c r="E417" s="245" t="s">
        <v>1</v>
      </c>
      <c r="F417" s="246" t="s">
        <v>483</v>
      </c>
      <c r="G417" s="244"/>
      <c r="H417" s="247">
        <v>5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160</v>
      </c>
      <c r="AU417" s="253" t="s">
        <v>89</v>
      </c>
      <c r="AV417" s="14" t="s">
        <v>89</v>
      </c>
      <c r="AW417" s="14" t="s">
        <v>34</v>
      </c>
      <c r="AX417" s="14" t="s">
        <v>79</v>
      </c>
      <c r="AY417" s="253" t="s">
        <v>151</v>
      </c>
    </row>
    <row r="418" s="13" customFormat="1">
      <c r="A418" s="13"/>
      <c r="B418" s="232"/>
      <c r="C418" s="233"/>
      <c r="D418" s="234" t="s">
        <v>160</v>
      </c>
      <c r="E418" s="235" t="s">
        <v>1</v>
      </c>
      <c r="F418" s="236" t="s">
        <v>484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160</v>
      </c>
      <c r="AU418" s="242" t="s">
        <v>89</v>
      </c>
      <c r="AV418" s="13" t="s">
        <v>87</v>
      </c>
      <c r="AW418" s="13" t="s">
        <v>34</v>
      </c>
      <c r="AX418" s="13" t="s">
        <v>79</v>
      </c>
      <c r="AY418" s="242" t="s">
        <v>151</v>
      </c>
    </row>
    <row r="419" s="14" customFormat="1">
      <c r="A419" s="14"/>
      <c r="B419" s="243"/>
      <c r="C419" s="244"/>
      <c r="D419" s="234" t="s">
        <v>160</v>
      </c>
      <c r="E419" s="245" t="s">
        <v>1</v>
      </c>
      <c r="F419" s="246" t="s">
        <v>485</v>
      </c>
      <c r="G419" s="244"/>
      <c r="H419" s="247">
        <v>8.1199999999999992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160</v>
      </c>
      <c r="AU419" s="253" t="s">
        <v>89</v>
      </c>
      <c r="AV419" s="14" t="s">
        <v>89</v>
      </c>
      <c r="AW419" s="14" t="s">
        <v>34</v>
      </c>
      <c r="AX419" s="14" t="s">
        <v>79</v>
      </c>
      <c r="AY419" s="253" t="s">
        <v>151</v>
      </c>
    </row>
    <row r="420" s="13" customFormat="1">
      <c r="A420" s="13"/>
      <c r="B420" s="232"/>
      <c r="C420" s="233"/>
      <c r="D420" s="234" t="s">
        <v>160</v>
      </c>
      <c r="E420" s="235" t="s">
        <v>1</v>
      </c>
      <c r="F420" s="236" t="s">
        <v>486</v>
      </c>
      <c r="G420" s="233"/>
      <c r="H420" s="235" t="s">
        <v>1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160</v>
      </c>
      <c r="AU420" s="242" t="s">
        <v>89</v>
      </c>
      <c r="AV420" s="13" t="s">
        <v>87</v>
      </c>
      <c r="AW420" s="13" t="s">
        <v>34</v>
      </c>
      <c r="AX420" s="13" t="s">
        <v>79</v>
      </c>
      <c r="AY420" s="242" t="s">
        <v>151</v>
      </c>
    </row>
    <row r="421" s="14" customFormat="1">
      <c r="A421" s="14"/>
      <c r="B421" s="243"/>
      <c r="C421" s="244"/>
      <c r="D421" s="234" t="s">
        <v>160</v>
      </c>
      <c r="E421" s="245" t="s">
        <v>1</v>
      </c>
      <c r="F421" s="246" t="s">
        <v>487</v>
      </c>
      <c r="G421" s="244"/>
      <c r="H421" s="247">
        <v>2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160</v>
      </c>
      <c r="AU421" s="253" t="s">
        <v>89</v>
      </c>
      <c r="AV421" s="14" t="s">
        <v>89</v>
      </c>
      <c r="AW421" s="14" t="s">
        <v>34</v>
      </c>
      <c r="AX421" s="14" t="s">
        <v>79</v>
      </c>
      <c r="AY421" s="253" t="s">
        <v>151</v>
      </c>
    </row>
    <row r="422" s="14" customFormat="1">
      <c r="A422" s="14"/>
      <c r="B422" s="243"/>
      <c r="C422" s="244"/>
      <c r="D422" s="234" t="s">
        <v>160</v>
      </c>
      <c r="E422" s="245" t="s">
        <v>1</v>
      </c>
      <c r="F422" s="246" t="s">
        <v>488</v>
      </c>
      <c r="G422" s="244"/>
      <c r="H422" s="247">
        <v>4.7199999999999998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160</v>
      </c>
      <c r="AU422" s="253" t="s">
        <v>89</v>
      </c>
      <c r="AV422" s="14" t="s">
        <v>89</v>
      </c>
      <c r="AW422" s="14" t="s">
        <v>34</v>
      </c>
      <c r="AX422" s="14" t="s">
        <v>79</v>
      </c>
      <c r="AY422" s="253" t="s">
        <v>151</v>
      </c>
    </row>
    <row r="423" s="16" customFormat="1">
      <c r="A423" s="16"/>
      <c r="B423" s="275"/>
      <c r="C423" s="276"/>
      <c r="D423" s="234" t="s">
        <v>160</v>
      </c>
      <c r="E423" s="277" t="s">
        <v>1</v>
      </c>
      <c r="F423" s="278" t="s">
        <v>432</v>
      </c>
      <c r="G423" s="276"/>
      <c r="H423" s="279">
        <v>51</v>
      </c>
      <c r="I423" s="280"/>
      <c r="J423" s="276"/>
      <c r="K423" s="276"/>
      <c r="L423" s="281"/>
      <c r="M423" s="282"/>
      <c r="N423" s="283"/>
      <c r="O423" s="283"/>
      <c r="P423" s="283"/>
      <c r="Q423" s="283"/>
      <c r="R423" s="283"/>
      <c r="S423" s="283"/>
      <c r="T423" s="284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85" t="s">
        <v>160</v>
      </c>
      <c r="AU423" s="285" t="s">
        <v>89</v>
      </c>
      <c r="AV423" s="16" t="s">
        <v>176</v>
      </c>
      <c r="AW423" s="16" t="s">
        <v>34</v>
      </c>
      <c r="AX423" s="16" t="s">
        <v>79</v>
      </c>
      <c r="AY423" s="285" t="s">
        <v>151</v>
      </c>
    </row>
    <row r="424" s="13" customFormat="1">
      <c r="A424" s="13"/>
      <c r="B424" s="232"/>
      <c r="C424" s="233"/>
      <c r="D424" s="234" t="s">
        <v>160</v>
      </c>
      <c r="E424" s="235" t="s">
        <v>1</v>
      </c>
      <c r="F424" s="236" t="s">
        <v>489</v>
      </c>
      <c r="G424" s="233"/>
      <c r="H424" s="235" t="s">
        <v>1</v>
      </c>
      <c r="I424" s="237"/>
      <c r="J424" s="233"/>
      <c r="K424" s="233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160</v>
      </c>
      <c r="AU424" s="242" t="s">
        <v>89</v>
      </c>
      <c r="AV424" s="13" t="s">
        <v>87</v>
      </c>
      <c r="AW424" s="13" t="s">
        <v>34</v>
      </c>
      <c r="AX424" s="13" t="s">
        <v>79</v>
      </c>
      <c r="AY424" s="242" t="s">
        <v>151</v>
      </c>
    </row>
    <row r="425" s="13" customFormat="1">
      <c r="A425" s="13"/>
      <c r="B425" s="232"/>
      <c r="C425" s="233"/>
      <c r="D425" s="234" t="s">
        <v>160</v>
      </c>
      <c r="E425" s="235" t="s">
        <v>1</v>
      </c>
      <c r="F425" s="236" t="s">
        <v>490</v>
      </c>
      <c r="G425" s="233"/>
      <c r="H425" s="235" t="s">
        <v>1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160</v>
      </c>
      <c r="AU425" s="242" t="s">
        <v>89</v>
      </c>
      <c r="AV425" s="13" t="s">
        <v>87</v>
      </c>
      <c r="AW425" s="13" t="s">
        <v>34</v>
      </c>
      <c r="AX425" s="13" t="s">
        <v>79</v>
      </c>
      <c r="AY425" s="242" t="s">
        <v>151</v>
      </c>
    </row>
    <row r="426" s="14" customFormat="1">
      <c r="A426" s="14"/>
      <c r="B426" s="243"/>
      <c r="C426" s="244"/>
      <c r="D426" s="234" t="s">
        <v>160</v>
      </c>
      <c r="E426" s="245" t="s">
        <v>1</v>
      </c>
      <c r="F426" s="246" t="s">
        <v>491</v>
      </c>
      <c r="G426" s="244"/>
      <c r="H426" s="247">
        <v>150.44999999999999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160</v>
      </c>
      <c r="AU426" s="253" t="s">
        <v>89</v>
      </c>
      <c r="AV426" s="14" t="s">
        <v>89</v>
      </c>
      <c r="AW426" s="14" t="s">
        <v>34</v>
      </c>
      <c r="AX426" s="14" t="s">
        <v>79</v>
      </c>
      <c r="AY426" s="253" t="s">
        <v>151</v>
      </c>
    </row>
    <row r="427" s="14" customFormat="1">
      <c r="A427" s="14"/>
      <c r="B427" s="243"/>
      <c r="C427" s="244"/>
      <c r="D427" s="234" t="s">
        <v>160</v>
      </c>
      <c r="E427" s="245" t="s">
        <v>1</v>
      </c>
      <c r="F427" s="246" t="s">
        <v>492</v>
      </c>
      <c r="G427" s="244"/>
      <c r="H427" s="247">
        <v>-18.210000000000001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160</v>
      </c>
      <c r="AU427" s="253" t="s">
        <v>89</v>
      </c>
      <c r="AV427" s="14" t="s">
        <v>89</v>
      </c>
      <c r="AW427" s="14" t="s">
        <v>34</v>
      </c>
      <c r="AX427" s="14" t="s">
        <v>79</v>
      </c>
      <c r="AY427" s="253" t="s">
        <v>151</v>
      </c>
    </row>
    <row r="428" s="13" customFormat="1">
      <c r="A428" s="13"/>
      <c r="B428" s="232"/>
      <c r="C428" s="233"/>
      <c r="D428" s="234" t="s">
        <v>160</v>
      </c>
      <c r="E428" s="235" t="s">
        <v>1</v>
      </c>
      <c r="F428" s="236" t="s">
        <v>493</v>
      </c>
      <c r="G428" s="233"/>
      <c r="H428" s="235" t="s">
        <v>1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160</v>
      </c>
      <c r="AU428" s="242" t="s">
        <v>89</v>
      </c>
      <c r="AV428" s="13" t="s">
        <v>87</v>
      </c>
      <c r="AW428" s="13" t="s">
        <v>34</v>
      </c>
      <c r="AX428" s="13" t="s">
        <v>79</v>
      </c>
      <c r="AY428" s="242" t="s">
        <v>151</v>
      </c>
    </row>
    <row r="429" s="14" customFormat="1">
      <c r="A429" s="14"/>
      <c r="B429" s="243"/>
      <c r="C429" s="244"/>
      <c r="D429" s="234" t="s">
        <v>160</v>
      </c>
      <c r="E429" s="245" t="s">
        <v>1</v>
      </c>
      <c r="F429" s="246" t="s">
        <v>494</v>
      </c>
      <c r="G429" s="244"/>
      <c r="H429" s="247">
        <v>47.950000000000003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160</v>
      </c>
      <c r="AU429" s="253" t="s">
        <v>89</v>
      </c>
      <c r="AV429" s="14" t="s">
        <v>89</v>
      </c>
      <c r="AW429" s="14" t="s">
        <v>34</v>
      </c>
      <c r="AX429" s="14" t="s">
        <v>79</v>
      </c>
      <c r="AY429" s="253" t="s">
        <v>151</v>
      </c>
    </row>
    <row r="430" s="14" customFormat="1">
      <c r="A430" s="14"/>
      <c r="B430" s="243"/>
      <c r="C430" s="244"/>
      <c r="D430" s="234" t="s">
        <v>160</v>
      </c>
      <c r="E430" s="245" t="s">
        <v>1</v>
      </c>
      <c r="F430" s="246" t="s">
        <v>495</v>
      </c>
      <c r="G430" s="244"/>
      <c r="H430" s="247">
        <v>20.399999999999999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160</v>
      </c>
      <c r="AU430" s="253" t="s">
        <v>89</v>
      </c>
      <c r="AV430" s="14" t="s">
        <v>89</v>
      </c>
      <c r="AW430" s="14" t="s">
        <v>34</v>
      </c>
      <c r="AX430" s="14" t="s">
        <v>79</v>
      </c>
      <c r="AY430" s="253" t="s">
        <v>151</v>
      </c>
    </row>
    <row r="431" s="14" customFormat="1">
      <c r="A431" s="14"/>
      <c r="B431" s="243"/>
      <c r="C431" s="244"/>
      <c r="D431" s="234" t="s">
        <v>160</v>
      </c>
      <c r="E431" s="245" t="s">
        <v>1</v>
      </c>
      <c r="F431" s="246" t="s">
        <v>496</v>
      </c>
      <c r="G431" s="244"/>
      <c r="H431" s="247">
        <v>33.420000000000002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160</v>
      </c>
      <c r="AU431" s="253" t="s">
        <v>89</v>
      </c>
      <c r="AV431" s="14" t="s">
        <v>89</v>
      </c>
      <c r="AW431" s="14" t="s">
        <v>34</v>
      </c>
      <c r="AX431" s="14" t="s">
        <v>79</v>
      </c>
      <c r="AY431" s="253" t="s">
        <v>151</v>
      </c>
    </row>
    <row r="432" s="14" customFormat="1">
      <c r="A432" s="14"/>
      <c r="B432" s="243"/>
      <c r="C432" s="244"/>
      <c r="D432" s="234" t="s">
        <v>160</v>
      </c>
      <c r="E432" s="245" t="s">
        <v>1</v>
      </c>
      <c r="F432" s="246" t="s">
        <v>497</v>
      </c>
      <c r="G432" s="244"/>
      <c r="H432" s="247">
        <v>29.385000000000002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160</v>
      </c>
      <c r="AU432" s="253" t="s">
        <v>89</v>
      </c>
      <c r="AV432" s="14" t="s">
        <v>89</v>
      </c>
      <c r="AW432" s="14" t="s">
        <v>34</v>
      </c>
      <c r="AX432" s="14" t="s">
        <v>79</v>
      </c>
      <c r="AY432" s="253" t="s">
        <v>151</v>
      </c>
    </row>
    <row r="433" s="14" customFormat="1">
      <c r="A433" s="14"/>
      <c r="B433" s="243"/>
      <c r="C433" s="244"/>
      <c r="D433" s="234" t="s">
        <v>160</v>
      </c>
      <c r="E433" s="245" t="s">
        <v>1</v>
      </c>
      <c r="F433" s="246" t="s">
        <v>498</v>
      </c>
      <c r="G433" s="244"/>
      <c r="H433" s="247">
        <v>421.875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160</v>
      </c>
      <c r="AU433" s="253" t="s">
        <v>89</v>
      </c>
      <c r="AV433" s="14" t="s">
        <v>89</v>
      </c>
      <c r="AW433" s="14" t="s">
        <v>34</v>
      </c>
      <c r="AX433" s="14" t="s">
        <v>79</v>
      </c>
      <c r="AY433" s="253" t="s">
        <v>151</v>
      </c>
    </row>
    <row r="434" s="13" customFormat="1">
      <c r="A434" s="13"/>
      <c r="B434" s="232"/>
      <c r="C434" s="233"/>
      <c r="D434" s="234" t="s">
        <v>160</v>
      </c>
      <c r="E434" s="235" t="s">
        <v>1</v>
      </c>
      <c r="F434" s="236" t="s">
        <v>486</v>
      </c>
      <c r="G434" s="233"/>
      <c r="H434" s="235" t="s">
        <v>1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160</v>
      </c>
      <c r="AU434" s="242" t="s">
        <v>89</v>
      </c>
      <c r="AV434" s="13" t="s">
        <v>87</v>
      </c>
      <c r="AW434" s="13" t="s">
        <v>34</v>
      </c>
      <c r="AX434" s="13" t="s">
        <v>79</v>
      </c>
      <c r="AY434" s="242" t="s">
        <v>151</v>
      </c>
    </row>
    <row r="435" s="14" customFormat="1">
      <c r="A435" s="14"/>
      <c r="B435" s="243"/>
      <c r="C435" s="244"/>
      <c r="D435" s="234" t="s">
        <v>160</v>
      </c>
      <c r="E435" s="245" t="s">
        <v>1</v>
      </c>
      <c r="F435" s="246" t="s">
        <v>499</v>
      </c>
      <c r="G435" s="244"/>
      <c r="H435" s="247">
        <v>30.809999999999999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160</v>
      </c>
      <c r="AU435" s="253" t="s">
        <v>89</v>
      </c>
      <c r="AV435" s="14" t="s">
        <v>89</v>
      </c>
      <c r="AW435" s="14" t="s">
        <v>34</v>
      </c>
      <c r="AX435" s="14" t="s">
        <v>79</v>
      </c>
      <c r="AY435" s="253" t="s">
        <v>151</v>
      </c>
    </row>
    <row r="436" s="13" customFormat="1">
      <c r="A436" s="13"/>
      <c r="B436" s="232"/>
      <c r="C436" s="233"/>
      <c r="D436" s="234" t="s">
        <v>160</v>
      </c>
      <c r="E436" s="235" t="s">
        <v>1</v>
      </c>
      <c r="F436" s="236" t="s">
        <v>500</v>
      </c>
      <c r="G436" s="233"/>
      <c r="H436" s="235" t="s">
        <v>1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160</v>
      </c>
      <c r="AU436" s="242" t="s">
        <v>89</v>
      </c>
      <c r="AV436" s="13" t="s">
        <v>87</v>
      </c>
      <c r="AW436" s="13" t="s">
        <v>34</v>
      </c>
      <c r="AX436" s="13" t="s">
        <v>79</v>
      </c>
      <c r="AY436" s="242" t="s">
        <v>151</v>
      </c>
    </row>
    <row r="437" s="14" customFormat="1">
      <c r="A437" s="14"/>
      <c r="B437" s="243"/>
      <c r="C437" s="244"/>
      <c r="D437" s="234" t="s">
        <v>160</v>
      </c>
      <c r="E437" s="245" t="s">
        <v>1</v>
      </c>
      <c r="F437" s="246" t="s">
        <v>501</v>
      </c>
      <c r="G437" s="244"/>
      <c r="H437" s="247">
        <v>26.510000000000002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160</v>
      </c>
      <c r="AU437" s="253" t="s">
        <v>89</v>
      </c>
      <c r="AV437" s="14" t="s">
        <v>89</v>
      </c>
      <c r="AW437" s="14" t="s">
        <v>34</v>
      </c>
      <c r="AX437" s="14" t="s">
        <v>79</v>
      </c>
      <c r="AY437" s="253" t="s">
        <v>151</v>
      </c>
    </row>
    <row r="438" s="14" customFormat="1">
      <c r="A438" s="14"/>
      <c r="B438" s="243"/>
      <c r="C438" s="244"/>
      <c r="D438" s="234" t="s">
        <v>160</v>
      </c>
      <c r="E438" s="245" t="s">
        <v>1</v>
      </c>
      <c r="F438" s="246" t="s">
        <v>502</v>
      </c>
      <c r="G438" s="244"/>
      <c r="H438" s="247">
        <v>20.608000000000001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160</v>
      </c>
      <c r="AU438" s="253" t="s">
        <v>89</v>
      </c>
      <c r="AV438" s="14" t="s">
        <v>89</v>
      </c>
      <c r="AW438" s="14" t="s">
        <v>34</v>
      </c>
      <c r="AX438" s="14" t="s">
        <v>79</v>
      </c>
      <c r="AY438" s="253" t="s">
        <v>151</v>
      </c>
    </row>
    <row r="439" s="13" customFormat="1">
      <c r="A439" s="13"/>
      <c r="B439" s="232"/>
      <c r="C439" s="233"/>
      <c r="D439" s="234" t="s">
        <v>160</v>
      </c>
      <c r="E439" s="235" t="s">
        <v>1</v>
      </c>
      <c r="F439" s="236" t="s">
        <v>503</v>
      </c>
      <c r="G439" s="233"/>
      <c r="H439" s="235" t="s">
        <v>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160</v>
      </c>
      <c r="AU439" s="242" t="s">
        <v>89</v>
      </c>
      <c r="AV439" s="13" t="s">
        <v>87</v>
      </c>
      <c r="AW439" s="13" t="s">
        <v>34</v>
      </c>
      <c r="AX439" s="13" t="s">
        <v>79</v>
      </c>
      <c r="AY439" s="242" t="s">
        <v>151</v>
      </c>
    </row>
    <row r="440" s="14" customFormat="1">
      <c r="A440" s="14"/>
      <c r="B440" s="243"/>
      <c r="C440" s="244"/>
      <c r="D440" s="234" t="s">
        <v>160</v>
      </c>
      <c r="E440" s="245" t="s">
        <v>1</v>
      </c>
      <c r="F440" s="246" t="s">
        <v>504</v>
      </c>
      <c r="G440" s="244"/>
      <c r="H440" s="247">
        <v>69.060000000000002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160</v>
      </c>
      <c r="AU440" s="253" t="s">
        <v>89</v>
      </c>
      <c r="AV440" s="14" t="s">
        <v>89</v>
      </c>
      <c r="AW440" s="14" t="s">
        <v>34</v>
      </c>
      <c r="AX440" s="14" t="s">
        <v>79</v>
      </c>
      <c r="AY440" s="253" t="s">
        <v>151</v>
      </c>
    </row>
    <row r="441" s="14" customFormat="1">
      <c r="A441" s="14"/>
      <c r="B441" s="243"/>
      <c r="C441" s="244"/>
      <c r="D441" s="234" t="s">
        <v>160</v>
      </c>
      <c r="E441" s="245" t="s">
        <v>1</v>
      </c>
      <c r="F441" s="246" t="s">
        <v>505</v>
      </c>
      <c r="G441" s="244"/>
      <c r="H441" s="247">
        <v>25.742000000000001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160</v>
      </c>
      <c r="AU441" s="253" t="s">
        <v>89</v>
      </c>
      <c r="AV441" s="14" t="s">
        <v>89</v>
      </c>
      <c r="AW441" s="14" t="s">
        <v>34</v>
      </c>
      <c r="AX441" s="14" t="s">
        <v>79</v>
      </c>
      <c r="AY441" s="253" t="s">
        <v>151</v>
      </c>
    </row>
    <row r="442" s="16" customFormat="1">
      <c r="A442" s="16"/>
      <c r="B442" s="275"/>
      <c r="C442" s="276"/>
      <c r="D442" s="234" t="s">
        <v>160</v>
      </c>
      <c r="E442" s="277" t="s">
        <v>1</v>
      </c>
      <c r="F442" s="278" t="s">
        <v>439</v>
      </c>
      <c r="G442" s="276"/>
      <c r="H442" s="279">
        <v>857.99999999999977</v>
      </c>
      <c r="I442" s="280"/>
      <c r="J442" s="276"/>
      <c r="K442" s="276"/>
      <c r="L442" s="281"/>
      <c r="M442" s="282"/>
      <c r="N442" s="283"/>
      <c r="O442" s="283"/>
      <c r="P442" s="283"/>
      <c r="Q442" s="283"/>
      <c r="R442" s="283"/>
      <c r="S442" s="283"/>
      <c r="T442" s="284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85" t="s">
        <v>160</v>
      </c>
      <c r="AU442" s="285" t="s">
        <v>89</v>
      </c>
      <c r="AV442" s="16" t="s">
        <v>176</v>
      </c>
      <c r="AW442" s="16" t="s">
        <v>34</v>
      </c>
      <c r="AX442" s="16" t="s">
        <v>79</v>
      </c>
      <c r="AY442" s="285" t="s">
        <v>151</v>
      </c>
    </row>
    <row r="443" s="13" customFormat="1">
      <c r="A443" s="13"/>
      <c r="B443" s="232"/>
      <c r="C443" s="233"/>
      <c r="D443" s="234" t="s">
        <v>160</v>
      </c>
      <c r="E443" s="235" t="s">
        <v>1</v>
      </c>
      <c r="F443" s="236" t="s">
        <v>506</v>
      </c>
      <c r="G443" s="233"/>
      <c r="H443" s="235" t="s">
        <v>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160</v>
      </c>
      <c r="AU443" s="242" t="s">
        <v>89</v>
      </c>
      <c r="AV443" s="13" t="s">
        <v>87</v>
      </c>
      <c r="AW443" s="13" t="s">
        <v>34</v>
      </c>
      <c r="AX443" s="13" t="s">
        <v>79</v>
      </c>
      <c r="AY443" s="242" t="s">
        <v>151</v>
      </c>
    </row>
    <row r="444" s="13" customFormat="1">
      <c r="A444" s="13"/>
      <c r="B444" s="232"/>
      <c r="C444" s="233"/>
      <c r="D444" s="234" t="s">
        <v>160</v>
      </c>
      <c r="E444" s="235" t="s">
        <v>1</v>
      </c>
      <c r="F444" s="236" t="s">
        <v>507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160</v>
      </c>
      <c r="AU444" s="242" t="s">
        <v>89</v>
      </c>
      <c r="AV444" s="13" t="s">
        <v>87</v>
      </c>
      <c r="AW444" s="13" t="s">
        <v>34</v>
      </c>
      <c r="AX444" s="13" t="s">
        <v>79</v>
      </c>
      <c r="AY444" s="242" t="s">
        <v>151</v>
      </c>
    </row>
    <row r="445" s="14" customFormat="1">
      <c r="A445" s="14"/>
      <c r="B445" s="243"/>
      <c r="C445" s="244"/>
      <c r="D445" s="234" t="s">
        <v>160</v>
      </c>
      <c r="E445" s="245" t="s">
        <v>1</v>
      </c>
      <c r="F445" s="246" t="s">
        <v>508</v>
      </c>
      <c r="G445" s="244"/>
      <c r="H445" s="247">
        <v>4.9050000000000002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160</v>
      </c>
      <c r="AU445" s="253" t="s">
        <v>89</v>
      </c>
      <c r="AV445" s="14" t="s">
        <v>89</v>
      </c>
      <c r="AW445" s="14" t="s">
        <v>34</v>
      </c>
      <c r="AX445" s="14" t="s">
        <v>79</v>
      </c>
      <c r="AY445" s="253" t="s">
        <v>151</v>
      </c>
    </row>
    <row r="446" s="14" customFormat="1">
      <c r="A446" s="14"/>
      <c r="B446" s="243"/>
      <c r="C446" s="244"/>
      <c r="D446" s="234" t="s">
        <v>160</v>
      </c>
      <c r="E446" s="245" t="s">
        <v>1</v>
      </c>
      <c r="F446" s="246" t="s">
        <v>509</v>
      </c>
      <c r="G446" s="244"/>
      <c r="H446" s="247">
        <v>1.095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160</v>
      </c>
      <c r="AU446" s="253" t="s">
        <v>89</v>
      </c>
      <c r="AV446" s="14" t="s">
        <v>89</v>
      </c>
      <c r="AW446" s="14" t="s">
        <v>34</v>
      </c>
      <c r="AX446" s="14" t="s">
        <v>79</v>
      </c>
      <c r="AY446" s="253" t="s">
        <v>151</v>
      </c>
    </row>
    <row r="447" s="16" customFormat="1">
      <c r="A447" s="16"/>
      <c r="B447" s="275"/>
      <c r="C447" s="276"/>
      <c r="D447" s="234" t="s">
        <v>160</v>
      </c>
      <c r="E447" s="277" t="s">
        <v>1</v>
      </c>
      <c r="F447" s="278" t="s">
        <v>510</v>
      </c>
      <c r="G447" s="276"/>
      <c r="H447" s="279">
        <v>6</v>
      </c>
      <c r="I447" s="280"/>
      <c r="J447" s="276"/>
      <c r="K447" s="276"/>
      <c r="L447" s="281"/>
      <c r="M447" s="282"/>
      <c r="N447" s="283"/>
      <c r="O447" s="283"/>
      <c r="P447" s="283"/>
      <c r="Q447" s="283"/>
      <c r="R447" s="283"/>
      <c r="S447" s="283"/>
      <c r="T447" s="284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85" t="s">
        <v>160</v>
      </c>
      <c r="AU447" s="285" t="s">
        <v>89</v>
      </c>
      <c r="AV447" s="16" t="s">
        <v>176</v>
      </c>
      <c r="AW447" s="16" t="s">
        <v>34</v>
      </c>
      <c r="AX447" s="16" t="s">
        <v>79</v>
      </c>
      <c r="AY447" s="285" t="s">
        <v>151</v>
      </c>
    </row>
    <row r="448" s="13" customFormat="1">
      <c r="A448" s="13"/>
      <c r="B448" s="232"/>
      <c r="C448" s="233"/>
      <c r="D448" s="234" t="s">
        <v>160</v>
      </c>
      <c r="E448" s="235" t="s">
        <v>1</v>
      </c>
      <c r="F448" s="236" t="s">
        <v>511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160</v>
      </c>
      <c r="AU448" s="242" t="s">
        <v>89</v>
      </c>
      <c r="AV448" s="13" t="s">
        <v>87</v>
      </c>
      <c r="AW448" s="13" t="s">
        <v>34</v>
      </c>
      <c r="AX448" s="13" t="s">
        <v>79</v>
      </c>
      <c r="AY448" s="242" t="s">
        <v>151</v>
      </c>
    </row>
    <row r="449" s="14" customFormat="1">
      <c r="A449" s="14"/>
      <c r="B449" s="243"/>
      <c r="C449" s="244"/>
      <c r="D449" s="234" t="s">
        <v>160</v>
      </c>
      <c r="E449" s="245" t="s">
        <v>1</v>
      </c>
      <c r="F449" s="246" t="s">
        <v>512</v>
      </c>
      <c r="G449" s="244"/>
      <c r="H449" s="247">
        <v>88.5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160</v>
      </c>
      <c r="AU449" s="253" t="s">
        <v>89</v>
      </c>
      <c r="AV449" s="14" t="s">
        <v>89</v>
      </c>
      <c r="AW449" s="14" t="s">
        <v>34</v>
      </c>
      <c r="AX449" s="14" t="s">
        <v>79</v>
      </c>
      <c r="AY449" s="253" t="s">
        <v>151</v>
      </c>
    </row>
    <row r="450" s="14" customFormat="1">
      <c r="A450" s="14"/>
      <c r="B450" s="243"/>
      <c r="C450" s="244"/>
      <c r="D450" s="234" t="s">
        <v>160</v>
      </c>
      <c r="E450" s="245" t="s">
        <v>1</v>
      </c>
      <c r="F450" s="246" t="s">
        <v>513</v>
      </c>
      <c r="G450" s="244"/>
      <c r="H450" s="247">
        <v>-9.5329999999999995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160</v>
      </c>
      <c r="AU450" s="253" t="s">
        <v>89</v>
      </c>
      <c r="AV450" s="14" t="s">
        <v>89</v>
      </c>
      <c r="AW450" s="14" t="s">
        <v>34</v>
      </c>
      <c r="AX450" s="14" t="s">
        <v>79</v>
      </c>
      <c r="AY450" s="253" t="s">
        <v>151</v>
      </c>
    </row>
    <row r="451" s="13" customFormat="1">
      <c r="A451" s="13"/>
      <c r="B451" s="232"/>
      <c r="C451" s="233"/>
      <c r="D451" s="234" t="s">
        <v>160</v>
      </c>
      <c r="E451" s="235" t="s">
        <v>1</v>
      </c>
      <c r="F451" s="236" t="s">
        <v>514</v>
      </c>
      <c r="G451" s="233"/>
      <c r="H451" s="235" t="s">
        <v>1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160</v>
      </c>
      <c r="AU451" s="242" t="s">
        <v>89</v>
      </c>
      <c r="AV451" s="13" t="s">
        <v>87</v>
      </c>
      <c r="AW451" s="13" t="s">
        <v>34</v>
      </c>
      <c r="AX451" s="13" t="s">
        <v>79</v>
      </c>
      <c r="AY451" s="242" t="s">
        <v>151</v>
      </c>
    </row>
    <row r="452" s="14" customFormat="1">
      <c r="A452" s="14"/>
      <c r="B452" s="243"/>
      <c r="C452" s="244"/>
      <c r="D452" s="234" t="s">
        <v>160</v>
      </c>
      <c r="E452" s="245" t="s">
        <v>1</v>
      </c>
      <c r="F452" s="246" t="s">
        <v>515</v>
      </c>
      <c r="G452" s="244"/>
      <c r="H452" s="247">
        <v>-3.25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160</v>
      </c>
      <c r="AU452" s="253" t="s">
        <v>89</v>
      </c>
      <c r="AV452" s="14" t="s">
        <v>89</v>
      </c>
      <c r="AW452" s="14" t="s">
        <v>34</v>
      </c>
      <c r="AX452" s="14" t="s">
        <v>79</v>
      </c>
      <c r="AY452" s="253" t="s">
        <v>151</v>
      </c>
    </row>
    <row r="453" s="14" customFormat="1">
      <c r="A453" s="14"/>
      <c r="B453" s="243"/>
      <c r="C453" s="244"/>
      <c r="D453" s="234" t="s">
        <v>160</v>
      </c>
      <c r="E453" s="245" t="s">
        <v>1</v>
      </c>
      <c r="F453" s="246" t="s">
        <v>516</v>
      </c>
      <c r="G453" s="244"/>
      <c r="H453" s="247">
        <v>8.2829999999999995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160</v>
      </c>
      <c r="AU453" s="253" t="s">
        <v>89</v>
      </c>
      <c r="AV453" s="14" t="s">
        <v>89</v>
      </c>
      <c r="AW453" s="14" t="s">
        <v>34</v>
      </c>
      <c r="AX453" s="14" t="s">
        <v>79</v>
      </c>
      <c r="AY453" s="253" t="s">
        <v>151</v>
      </c>
    </row>
    <row r="454" s="16" customFormat="1">
      <c r="A454" s="16"/>
      <c r="B454" s="275"/>
      <c r="C454" s="276"/>
      <c r="D454" s="234" t="s">
        <v>160</v>
      </c>
      <c r="E454" s="277" t="s">
        <v>1</v>
      </c>
      <c r="F454" s="278" t="s">
        <v>517</v>
      </c>
      <c r="G454" s="276"/>
      <c r="H454" s="279">
        <v>84</v>
      </c>
      <c r="I454" s="280"/>
      <c r="J454" s="276"/>
      <c r="K454" s="276"/>
      <c r="L454" s="281"/>
      <c r="M454" s="282"/>
      <c r="N454" s="283"/>
      <c r="O454" s="283"/>
      <c r="P454" s="283"/>
      <c r="Q454" s="283"/>
      <c r="R454" s="283"/>
      <c r="S454" s="283"/>
      <c r="T454" s="284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85" t="s">
        <v>160</v>
      </c>
      <c r="AU454" s="285" t="s">
        <v>89</v>
      </c>
      <c r="AV454" s="16" t="s">
        <v>176</v>
      </c>
      <c r="AW454" s="16" t="s">
        <v>34</v>
      </c>
      <c r="AX454" s="16" t="s">
        <v>79</v>
      </c>
      <c r="AY454" s="285" t="s">
        <v>151</v>
      </c>
    </row>
    <row r="455" s="15" customFormat="1">
      <c r="A455" s="15"/>
      <c r="B455" s="254"/>
      <c r="C455" s="255"/>
      <c r="D455" s="234" t="s">
        <v>160</v>
      </c>
      <c r="E455" s="256" t="s">
        <v>1</v>
      </c>
      <c r="F455" s="257" t="s">
        <v>166</v>
      </c>
      <c r="G455" s="255"/>
      <c r="H455" s="258">
        <v>998.99999999999977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4" t="s">
        <v>160</v>
      </c>
      <c r="AU455" s="264" t="s">
        <v>89</v>
      </c>
      <c r="AV455" s="15" t="s">
        <v>158</v>
      </c>
      <c r="AW455" s="15" t="s">
        <v>34</v>
      </c>
      <c r="AX455" s="15" t="s">
        <v>87</v>
      </c>
      <c r="AY455" s="264" t="s">
        <v>151</v>
      </c>
    </row>
    <row r="456" s="2" customFormat="1" ht="16.5" customHeight="1">
      <c r="A456" s="39"/>
      <c r="B456" s="40"/>
      <c r="C456" s="265" t="s">
        <v>518</v>
      </c>
      <c r="D456" s="265" t="s">
        <v>177</v>
      </c>
      <c r="E456" s="266" t="s">
        <v>519</v>
      </c>
      <c r="F456" s="267" t="s">
        <v>520</v>
      </c>
      <c r="G456" s="268" t="s">
        <v>208</v>
      </c>
      <c r="H456" s="269">
        <v>901</v>
      </c>
      <c r="I456" s="270"/>
      <c r="J456" s="271">
        <f>ROUND(I456*H456,2)</f>
        <v>0</v>
      </c>
      <c r="K456" s="267" t="s">
        <v>157</v>
      </c>
      <c r="L456" s="272"/>
      <c r="M456" s="273" t="s">
        <v>1</v>
      </c>
      <c r="N456" s="274" t="s">
        <v>44</v>
      </c>
      <c r="O456" s="92"/>
      <c r="P456" s="228">
        <f>O456*H456</f>
        <v>0</v>
      </c>
      <c r="Q456" s="228">
        <v>0.0030599999999999998</v>
      </c>
      <c r="R456" s="228">
        <f>Q456*H456</f>
        <v>2.7570599999999996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181</v>
      </c>
      <c r="AT456" s="230" t="s">
        <v>177</v>
      </c>
      <c r="AU456" s="230" t="s">
        <v>89</v>
      </c>
      <c r="AY456" s="18" t="s">
        <v>151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87</v>
      </c>
      <c r="BK456" s="231">
        <f>ROUND(I456*H456,2)</f>
        <v>0</v>
      </c>
      <c r="BL456" s="18" t="s">
        <v>158</v>
      </c>
      <c r="BM456" s="230" t="s">
        <v>521</v>
      </c>
    </row>
    <row r="457" s="13" customFormat="1">
      <c r="A457" s="13"/>
      <c r="B457" s="232"/>
      <c r="C457" s="233"/>
      <c r="D457" s="234" t="s">
        <v>160</v>
      </c>
      <c r="E457" s="235" t="s">
        <v>1</v>
      </c>
      <c r="F457" s="236" t="s">
        <v>522</v>
      </c>
      <c r="G457" s="233"/>
      <c r="H457" s="235" t="s">
        <v>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160</v>
      </c>
      <c r="AU457" s="242" t="s">
        <v>89</v>
      </c>
      <c r="AV457" s="13" t="s">
        <v>87</v>
      </c>
      <c r="AW457" s="13" t="s">
        <v>34</v>
      </c>
      <c r="AX457" s="13" t="s">
        <v>79</v>
      </c>
      <c r="AY457" s="242" t="s">
        <v>151</v>
      </c>
    </row>
    <row r="458" s="14" customFormat="1">
      <c r="A458" s="14"/>
      <c r="B458" s="243"/>
      <c r="C458" s="244"/>
      <c r="D458" s="234" t="s">
        <v>160</v>
      </c>
      <c r="E458" s="245" t="s">
        <v>1</v>
      </c>
      <c r="F458" s="246" t="s">
        <v>523</v>
      </c>
      <c r="G458" s="244"/>
      <c r="H458" s="247">
        <v>901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160</v>
      </c>
      <c r="AU458" s="253" t="s">
        <v>89</v>
      </c>
      <c r="AV458" s="14" t="s">
        <v>89</v>
      </c>
      <c r="AW458" s="14" t="s">
        <v>34</v>
      </c>
      <c r="AX458" s="14" t="s">
        <v>87</v>
      </c>
      <c r="AY458" s="253" t="s">
        <v>151</v>
      </c>
    </row>
    <row r="459" s="2" customFormat="1" ht="16.5" customHeight="1">
      <c r="A459" s="39"/>
      <c r="B459" s="40"/>
      <c r="C459" s="265" t="s">
        <v>524</v>
      </c>
      <c r="D459" s="265" t="s">
        <v>177</v>
      </c>
      <c r="E459" s="266" t="s">
        <v>525</v>
      </c>
      <c r="F459" s="267" t="s">
        <v>526</v>
      </c>
      <c r="G459" s="268" t="s">
        <v>208</v>
      </c>
      <c r="H459" s="269">
        <v>89</v>
      </c>
      <c r="I459" s="270"/>
      <c r="J459" s="271">
        <f>ROUND(I459*H459,2)</f>
        <v>0</v>
      </c>
      <c r="K459" s="267" t="s">
        <v>157</v>
      </c>
      <c r="L459" s="272"/>
      <c r="M459" s="273" t="s">
        <v>1</v>
      </c>
      <c r="N459" s="274" t="s">
        <v>44</v>
      </c>
      <c r="O459" s="92"/>
      <c r="P459" s="228">
        <f>O459*H459</f>
        <v>0</v>
      </c>
      <c r="Q459" s="228">
        <v>0.0016999999999999999</v>
      </c>
      <c r="R459" s="228">
        <f>Q459*H459</f>
        <v>0.15129999999999999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181</v>
      </c>
      <c r="AT459" s="230" t="s">
        <v>177</v>
      </c>
      <c r="AU459" s="230" t="s">
        <v>89</v>
      </c>
      <c r="AY459" s="18" t="s">
        <v>151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87</v>
      </c>
      <c r="BK459" s="231">
        <f>ROUND(I459*H459,2)</f>
        <v>0</v>
      </c>
      <c r="BL459" s="18" t="s">
        <v>158</v>
      </c>
      <c r="BM459" s="230" t="s">
        <v>527</v>
      </c>
    </row>
    <row r="460" s="13" customFormat="1">
      <c r="A460" s="13"/>
      <c r="B460" s="232"/>
      <c r="C460" s="233"/>
      <c r="D460" s="234" t="s">
        <v>160</v>
      </c>
      <c r="E460" s="235" t="s">
        <v>1</v>
      </c>
      <c r="F460" s="236" t="s">
        <v>528</v>
      </c>
      <c r="G460" s="233"/>
      <c r="H460" s="235" t="s">
        <v>1</v>
      </c>
      <c r="I460" s="237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160</v>
      </c>
      <c r="AU460" s="242" t="s">
        <v>89</v>
      </c>
      <c r="AV460" s="13" t="s">
        <v>87</v>
      </c>
      <c r="AW460" s="13" t="s">
        <v>34</v>
      </c>
      <c r="AX460" s="13" t="s">
        <v>79</v>
      </c>
      <c r="AY460" s="242" t="s">
        <v>151</v>
      </c>
    </row>
    <row r="461" s="14" customFormat="1">
      <c r="A461" s="14"/>
      <c r="B461" s="243"/>
      <c r="C461" s="244"/>
      <c r="D461" s="234" t="s">
        <v>160</v>
      </c>
      <c r="E461" s="245" t="s">
        <v>1</v>
      </c>
      <c r="F461" s="246" t="s">
        <v>529</v>
      </c>
      <c r="G461" s="244"/>
      <c r="H461" s="247">
        <v>89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160</v>
      </c>
      <c r="AU461" s="253" t="s">
        <v>89</v>
      </c>
      <c r="AV461" s="14" t="s">
        <v>89</v>
      </c>
      <c r="AW461" s="14" t="s">
        <v>34</v>
      </c>
      <c r="AX461" s="14" t="s">
        <v>87</v>
      </c>
      <c r="AY461" s="253" t="s">
        <v>151</v>
      </c>
    </row>
    <row r="462" s="2" customFormat="1" ht="16.5" customHeight="1">
      <c r="A462" s="39"/>
      <c r="B462" s="40"/>
      <c r="C462" s="265" t="s">
        <v>530</v>
      </c>
      <c r="D462" s="265" t="s">
        <v>177</v>
      </c>
      <c r="E462" s="266" t="s">
        <v>531</v>
      </c>
      <c r="F462" s="267" t="s">
        <v>532</v>
      </c>
      <c r="G462" s="268" t="s">
        <v>208</v>
      </c>
      <c r="H462" s="269">
        <v>54</v>
      </c>
      <c r="I462" s="270"/>
      <c r="J462" s="271">
        <f>ROUND(I462*H462,2)</f>
        <v>0</v>
      </c>
      <c r="K462" s="267" t="s">
        <v>157</v>
      </c>
      <c r="L462" s="272"/>
      <c r="M462" s="273" t="s">
        <v>1</v>
      </c>
      <c r="N462" s="274" t="s">
        <v>44</v>
      </c>
      <c r="O462" s="92"/>
      <c r="P462" s="228">
        <f>O462*H462</f>
        <v>0</v>
      </c>
      <c r="Q462" s="228">
        <v>0.0047999999999999996</v>
      </c>
      <c r="R462" s="228">
        <f>Q462*H462</f>
        <v>0.25919999999999999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181</v>
      </c>
      <c r="AT462" s="230" t="s">
        <v>177</v>
      </c>
      <c r="AU462" s="230" t="s">
        <v>89</v>
      </c>
      <c r="AY462" s="18" t="s">
        <v>151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87</v>
      </c>
      <c r="BK462" s="231">
        <f>ROUND(I462*H462,2)</f>
        <v>0</v>
      </c>
      <c r="BL462" s="18" t="s">
        <v>158</v>
      </c>
      <c r="BM462" s="230" t="s">
        <v>533</v>
      </c>
    </row>
    <row r="463" s="13" customFormat="1">
      <c r="A463" s="13"/>
      <c r="B463" s="232"/>
      <c r="C463" s="233"/>
      <c r="D463" s="234" t="s">
        <v>160</v>
      </c>
      <c r="E463" s="235" t="s">
        <v>1</v>
      </c>
      <c r="F463" s="236" t="s">
        <v>534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160</v>
      </c>
      <c r="AU463" s="242" t="s">
        <v>89</v>
      </c>
      <c r="AV463" s="13" t="s">
        <v>87</v>
      </c>
      <c r="AW463" s="13" t="s">
        <v>34</v>
      </c>
      <c r="AX463" s="13" t="s">
        <v>79</v>
      </c>
      <c r="AY463" s="242" t="s">
        <v>151</v>
      </c>
    </row>
    <row r="464" s="14" customFormat="1">
      <c r="A464" s="14"/>
      <c r="B464" s="243"/>
      <c r="C464" s="244"/>
      <c r="D464" s="234" t="s">
        <v>160</v>
      </c>
      <c r="E464" s="245" t="s">
        <v>1</v>
      </c>
      <c r="F464" s="246" t="s">
        <v>535</v>
      </c>
      <c r="G464" s="244"/>
      <c r="H464" s="247">
        <v>54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160</v>
      </c>
      <c r="AU464" s="253" t="s">
        <v>89</v>
      </c>
      <c r="AV464" s="14" t="s">
        <v>89</v>
      </c>
      <c r="AW464" s="14" t="s">
        <v>34</v>
      </c>
      <c r="AX464" s="14" t="s">
        <v>87</v>
      </c>
      <c r="AY464" s="253" t="s">
        <v>151</v>
      </c>
    </row>
    <row r="465" s="2" customFormat="1" ht="16.5" customHeight="1">
      <c r="A465" s="39"/>
      <c r="B465" s="40"/>
      <c r="C465" s="265" t="s">
        <v>536</v>
      </c>
      <c r="D465" s="265" t="s">
        <v>177</v>
      </c>
      <c r="E465" s="266" t="s">
        <v>537</v>
      </c>
      <c r="F465" s="267" t="s">
        <v>538</v>
      </c>
      <c r="G465" s="268" t="s">
        <v>208</v>
      </c>
      <c r="H465" s="269">
        <v>7</v>
      </c>
      <c r="I465" s="270"/>
      <c r="J465" s="271">
        <f>ROUND(I465*H465,2)</f>
        <v>0</v>
      </c>
      <c r="K465" s="267" t="s">
        <v>157</v>
      </c>
      <c r="L465" s="272"/>
      <c r="M465" s="273" t="s">
        <v>1</v>
      </c>
      <c r="N465" s="274" t="s">
        <v>44</v>
      </c>
      <c r="O465" s="92"/>
      <c r="P465" s="228">
        <f>O465*H465</f>
        <v>0</v>
      </c>
      <c r="Q465" s="228">
        <v>0.0023999999999999998</v>
      </c>
      <c r="R465" s="228">
        <f>Q465*H465</f>
        <v>0.016799999999999999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181</v>
      </c>
      <c r="AT465" s="230" t="s">
        <v>177</v>
      </c>
      <c r="AU465" s="230" t="s">
        <v>89</v>
      </c>
      <c r="AY465" s="18" t="s">
        <v>151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87</v>
      </c>
      <c r="BK465" s="231">
        <f>ROUND(I465*H465,2)</f>
        <v>0</v>
      </c>
      <c r="BL465" s="18" t="s">
        <v>158</v>
      </c>
      <c r="BM465" s="230" t="s">
        <v>539</v>
      </c>
    </row>
    <row r="466" s="13" customFormat="1">
      <c r="A466" s="13"/>
      <c r="B466" s="232"/>
      <c r="C466" s="233"/>
      <c r="D466" s="234" t="s">
        <v>160</v>
      </c>
      <c r="E466" s="235" t="s">
        <v>1</v>
      </c>
      <c r="F466" s="236" t="s">
        <v>540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160</v>
      </c>
      <c r="AU466" s="242" t="s">
        <v>89</v>
      </c>
      <c r="AV466" s="13" t="s">
        <v>87</v>
      </c>
      <c r="AW466" s="13" t="s">
        <v>34</v>
      </c>
      <c r="AX466" s="13" t="s">
        <v>79</v>
      </c>
      <c r="AY466" s="242" t="s">
        <v>151</v>
      </c>
    </row>
    <row r="467" s="14" customFormat="1">
      <c r="A467" s="14"/>
      <c r="B467" s="243"/>
      <c r="C467" s="244"/>
      <c r="D467" s="234" t="s">
        <v>160</v>
      </c>
      <c r="E467" s="245" t="s">
        <v>1</v>
      </c>
      <c r="F467" s="246" t="s">
        <v>541</v>
      </c>
      <c r="G467" s="244"/>
      <c r="H467" s="247">
        <v>7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160</v>
      </c>
      <c r="AU467" s="253" t="s">
        <v>89</v>
      </c>
      <c r="AV467" s="14" t="s">
        <v>89</v>
      </c>
      <c r="AW467" s="14" t="s">
        <v>34</v>
      </c>
      <c r="AX467" s="14" t="s">
        <v>87</v>
      </c>
      <c r="AY467" s="253" t="s">
        <v>151</v>
      </c>
    </row>
    <row r="468" s="2" customFormat="1">
      <c r="A468" s="39"/>
      <c r="B468" s="40"/>
      <c r="C468" s="219" t="s">
        <v>542</v>
      </c>
      <c r="D468" s="219" t="s">
        <v>153</v>
      </c>
      <c r="E468" s="220" t="s">
        <v>543</v>
      </c>
      <c r="F468" s="221" t="s">
        <v>544</v>
      </c>
      <c r="G468" s="222" t="s">
        <v>208</v>
      </c>
      <c r="H468" s="223">
        <v>78</v>
      </c>
      <c r="I468" s="224"/>
      <c r="J468" s="225">
        <f>ROUND(I468*H468,2)</f>
        <v>0</v>
      </c>
      <c r="K468" s="221" t="s">
        <v>157</v>
      </c>
      <c r="L468" s="45"/>
      <c r="M468" s="226" t="s">
        <v>1</v>
      </c>
      <c r="N468" s="227" t="s">
        <v>44</v>
      </c>
      <c r="O468" s="92"/>
      <c r="P468" s="228">
        <f>O468*H468</f>
        <v>0</v>
      </c>
      <c r="Q468" s="228">
        <v>0.0092899999999999996</v>
      </c>
      <c r="R468" s="228">
        <f>Q468*H468</f>
        <v>0.72461999999999993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158</v>
      </c>
      <c r="AT468" s="230" t="s">
        <v>153</v>
      </c>
      <c r="AU468" s="230" t="s">
        <v>89</v>
      </c>
      <c r="AY468" s="18" t="s">
        <v>151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87</v>
      </c>
      <c r="BK468" s="231">
        <f>ROUND(I468*H468,2)</f>
        <v>0</v>
      </c>
      <c r="BL468" s="18" t="s">
        <v>158</v>
      </c>
      <c r="BM468" s="230" t="s">
        <v>545</v>
      </c>
    </row>
    <row r="469" s="13" customFormat="1">
      <c r="A469" s="13"/>
      <c r="B469" s="232"/>
      <c r="C469" s="233"/>
      <c r="D469" s="234" t="s">
        <v>160</v>
      </c>
      <c r="E469" s="235" t="s">
        <v>1</v>
      </c>
      <c r="F469" s="236" t="s">
        <v>546</v>
      </c>
      <c r="G469" s="233"/>
      <c r="H469" s="235" t="s">
        <v>1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160</v>
      </c>
      <c r="AU469" s="242" t="s">
        <v>89</v>
      </c>
      <c r="AV469" s="13" t="s">
        <v>87</v>
      </c>
      <c r="AW469" s="13" t="s">
        <v>34</v>
      </c>
      <c r="AX469" s="13" t="s">
        <v>79</v>
      </c>
      <c r="AY469" s="242" t="s">
        <v>151</v>
      </c>
    </row>
    <row r="470" s="14" customFormat="1">
      <c r="A470" s="14"/>
      <c r="B470" s="243"/>
      <c r="C470" s="244"/>
      <c r="D470" s="234" t="s">
        <v>160</v>
      </c>
      <c r="E470" s="245" t="s">
        <v>1</v>
      </c>
      <c r="F470" s="246" t="s">
        <v>547</v>
      </c>
      <c r="G470" s="244"/>
      <c r="H470" s="247">
        <v>45.640000000000001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160</v>
      </c>
      <c r="AU470" s="253" t="s">
        <v>89</v>
      </c>
      <c r="AV470" s="14" t="s">
        <v>89</v>
      </c>
      <c r="AW470" s="14" t="s">
        <v>34</v>
      </c>
      <c r="AX470" s="14" t="s">
        <v>79</v>
      </c>
      <c r="AY470" s="253" t="s">
        <v>151</v>
      </c>
    </row>
    <row r="471" s="13" customFormat="1">
      <c r="A471" s="13"/>
      <c r="B471" s="232"/>
      <c r="C471" s="233"/>
      <c r="D471" s="234" t="s">
        <v>160</v>
      </c>
      <c r="E471" s="235" t="s">
        <v>1</v>
      </c>
      <c r="F471" s="236" t="s">
        <v>548</v>
      </c>
      <c r="G471" s="233"/>
      <c r="H471" s="235" t="s">
        <v>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160</v>
      </c>
      <c r="AU471" s="242" t="s">
        <v>89</v>
      </c>
      <c r="AV471" s="13" t="s">
        <v>87</v>
      </c>
      <c r="AW471" s="13" t="s">
        <v>34</v>
      </c>
      <c r="AX471" s="13" t="s">
        <v>79</v>
      </c>
      <c r="AY471" s="242" t="s">
        <v>151</v>
      </c>
    </row>
    <row r="472" s="14" customFormat="1">
      <c r="A472" s="14"/>
      <c r="B472" s="243"/>
      <c r="C472" s="244"/>
      <c r="D472" s="234" t="s">
        <v>160</v>
      </c>
      <c r="E472" s="245" t="s">
        <v>1</v>
      </c>
      <c r="F472" s="246" t="s">
        <v>549</v>
      </c>
      <c r="G472" s="244"/>
      <c r="H472" s="247">
        <v>3.0960000000000001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160</v>
      </c>
      <c r="AU472" s="253" t="s">
        <v>89</v>
      </c>
      <c r="AV472" s="14" t="s">
        <v>89</v>
      </c>
      <c r="AW472" s="14" t="s">
        <v>34</v>
      </c>
      <c r="AX472" s="14" t="s">
        <v>79</v>
      </c>
      <c r="AY472" s="253" t="s">
        <v>151</v>
      </c>
    </row>
    <row r="473" s="13" customFormat="1">
      <c r="A473" s="13"/>
      <c r="B473" s="232"/>
      <c r="C473" s="233"/>
      <c r="D473" s="234" t="s">
        <v>160</v>
      </c>
      <c r="E473" s="235" t="s">
        <v>1</v>
      </c>
      <c r="F473" s="236" t="s">
        <v>550</v>
      </c>
      <c r="G473" s="233"/>
      <c r="H473" s="235" t="s">
        <v>1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160</v>
      </c>
      <c r="AU473" s="242" t="s">
        <v>89</v>
      </c>
      <c r="AV473" s="13" t="s">
        <v>87</v>
      </c>
      <c r="AW473" s="13" t="s">
        <v>34</v>
      </c>
      <c r="AX473" s="13" t="s">
        <v>79</v>
      </c>
      <c r="AY473" s="242" t="s">
        <v>151</v>
      </c>
    </row>
    <row r="474" s="14" customFormat="1">
      <c r="A474" s="14"/>
      <c r="B474" s="243"/>
      <c r="C474" s="244"/>
      <c r="D474" s="234" t="s">
        <v>160</v>
      </c>
      <c r="E474" s="245" t="s">
        <v>1</v>
      </c>
      <c r="F474" s="246" t="s">
        <v>551</v>
      </c>
      <c r="G474" s="244"/>
      <c r="H474" s="247">
        <v>21.600000000000001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160</v>
      </c>
      <c r="AU474" s="253" t="s">
        <v>89</v>
      </c>
      <c r="AV474" s="14" t="s">
        <v>89</v>
      </c>
      <c r="AW474" s="14" t="s">
        <v>34</v>
      </c>
      <c r="AX474" s="14" t="s">
        <v>79</v>
      </c>
      <c r="AY474" s="253" t="s">
        <v>151</v>
      </c>
    </row>
    <row r="475" s="14" customFormat="1">
      <c r="A475" s="14"/>
      <c r="B475" s="243"/>
      <c r="C475" s="244"/>
      <c r="D475" s="234" t="s">
        <v>160</v>
      </c>
      <c r="E475" s="245" t="s">
        <v>1</v>
      </c>
      <c r="F475" s="246" t="s">
        <v>552</v>
      </c>
      <c r="G475" s="244"/>
      <c r="H475" s="247">
        <v>7.6639999999999997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160</v>
      </c>
      <c r="AU475" s="253" t="s">
        <v>89</v>
      </c>
      <c r="AV475" s="14" t="s">
        <v>89</v>
      </c>
      <c r="AW475" s="14" t="s">
        <v>34</v>
      </c>
      <c r="AX475" s="14" t="s">
        <v>79</v>
      </c>
      <c r="AY475" s="253" t="s">
        <v>151</v>
      </c>
    </row>
    <row r="476" s="15" customFormat="1">
      <c r="A476" s="15"/>
      <c r="B476" s="254"/>
      <c r="C476" s="255"/>
      <c r="D476" s="234" t="s">
        <v>160</v>
      </c>
      <c r="E476" s="256" t="s">
        <v>1</v>
      </c>
      <c r="F476" s="257" t="s">
        <v>166</v>
      </c>
      <c r="G476" s="255"/>
      <c r="H476" s="258">
        <v>78.000000000000014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4" t="s">
        <v>160</v>
      </c>
      <c r="AU476" s="264" t="s">
        <v>89</v>
      </c>
      <c r="AV476" s="15" t="s">
        <v>158</v>
      </c>
      <c r="AW476" s="15" t="s">
        <v>34</v>
      </c>
      <c r="AX476" s="15" t="s">
        <v>87</v>
      </c>
      <c r="AY476" s="264" t="s">
        <v>151</v>
      </c>
    </row>
    <row r="477" s="2" customFormat="1">
      <c r="A477" s="39"/>
      <c r="B477" s="40"/>
      <c r="C477" s="219" t="s">
        <v>553</v>
      </c>
      <c r="D477" s="219" t="s">
        <v>153</v>
      </c>
      <c r="E477" s="220" t="s">
        <v>554</v>
      </c>
      <c r="F477" s="221" t="s">
        <v>555</v>
      </c>
      <c r="G477" s="222" t="s">
        <v>208</v>
      </c>
      <c r="H477" s="223">
        <v>31</v>
      </c>
      <c r="I477" s="224"/>
      <c r="J477" s="225">
        <f>ROUND(I477*H477,2)</f>
        <v>0</v>
      </c>
      <c r="K477" s="221" t="s">
        <v>157</v>
      </c>
      <c r="L477" s="45"/>
      <c r="M477" s="226" t="s">
        <v>1</v>
      </c>
      <c r="N477" s="227" t="s">
        <v>44</v>
      </c>
      <c r="O477" s="92"/>
      <c r="P477" s="228">
        <f>O477*H477</f>
        <v>0</v>
      </c>
      <c r="Q477" s="228">
        <v>0.0092700000000000005</v>
      </c>
      <c r="R477" s="228">
        <f>Q477*H477</f>
        <v>0.28737000000000001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158</v>
      </c>
      <c r="AT477" s="230" t="s">
        <v>153</v>
      </c>
      <c r="AU477" s="230" t="s">
        <v>89</v>
      </c>
      <c r="AY477" s="18" t="s">
        <v>151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87</v>
      </c>
      <c r="BK477" s="231">
        <f>ROUND(I477*H477,2)</f>
        <v>0</v>
      </c>
      <c r="BL477" s="18" t="s">
        <v>158</v>
      </c>
      <c r="BM477" s="230" t="s">
        <v>556</v>
      </c>
    </row>
    <row r="478" s="13" customFormat="1">
      <c r="A478" s="13"/>
      <c r="B478" s="232"/>
      <c r="C478" s="233"/>
      <c r="D478" s="234" t="s">
        <v>160</v>
      </c>
      <c r="E478" s="235" t="s">
        <v>1</v>
      </c>
      <c r="F478" s="236" t="s">
        <v>546</v>
      </c>
      <c r="G478" s="233"/>
      <c r="H478" s="235" t="s">
        <v>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160</v>
      </c>
      <c r="AU478" s="242" t="s">
        <v>89</v>
      </c>
      <c r="AV478" s="13" t="s">
        <v>87</v>
      </c>
      <c r="AW478" s="13" t="s">
        <v>34</v>
      </c>
      <c r="AX478" s="13" t="s">
        <v>79</v>
      </c>
      <c r="AY478" s="242" t="s">
        <v>151</v>
      </c>
    </row>
    <row r="479" s="14" customFormat="1">
      <c r="A479" s="14"/>
      <c r="B479" s="243"/>
      <c r="C479" s="244"/>
      <c r="D479" s="234" t="s">
        <v>160</v>
      </c>
      <c r="E479" s="245" t="s">
        <v>1</v>
      </c>
      <c r="F479" s="246" t="s">
        <v>557</v>
      </c>
      <c r="G479" s="244"/>
      <c r="H479" s="247">
        <v>16.300000000000001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160</v>
      </c>
      <c r="AU479" s="253" t="s">
        <v>89</v>
      </c>
      <c r="AV479" s="14" t="s">
        <v>89</v>
      </c>
      <c r="AW479" s="14" t="s">
        <v>34</v>
      </c>
      <c r="AX479" s="14" t="s">
        <v>79</v>
      </c>
      <c r="AY479" s="253" t="s">
        <v>151</v>
      </c>
    </row>
    <row r="480" s="13" customFormat="1">
      <c r="A480" s="13"/>
      <c r="B480" s="232"/>
      <c r="C480" s="233"/>
      <c r="D480" s="234" t="s">
        <v>160</v>
      </c>
      <c r="E480" s="235" t="s">
        <v>1</v>
      </c>
      <c r="F480" s="236" t="s">
        <v>548</v>
      </c>
      <c r="G480" s="233"/>
      <c r="H480" s="235" t="s">
        <v>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160</v>
      </c>
      <c r="AU480" s="242" t="s">
        <v>89</v>
      </c>
      <c r="AV480" s="13" t="s">
        <v>87</v>
      </c>
      <c r="AW480" s="13" t="s">
        <v>34</v>
      </c>
      <c r="AX480" s="13" t="s">
        <v>79</v>
      </c>
      <c r="AY480" s="242" t="s">
        <v>151</v>
      </c>
    </row>
    <row r="481" s="14" customFormat="1">
      <c r="A481" s="14"/>
      <c r="B481" s="243"/>
      <c r="C481" s="244"/>
      <c r="D481" s="234" t="s">
        <v>160</v>
      </c>
      <c r="E481" s="245" t="s">
        <v>1</v>
      </c>
      <c r="F481" s="246" t="s">
        <v>558</v>
      </c>
      <c r="G481" s="244"/>
      <c r="H481" s="247">
        <v>2.6600000000000001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160</v>
      </c>
      <c r="AU481" s="253" t="s">
        <v>89</v>
      </c>
      <c r="AV481" s="14" t="s">
        <v>89</v>
      </c>
      <c r="AW481" s="14" t="s">
        <v>34</v>
      </c>
      <c r="AX481" s="14" t="s">
        <v>79</v>
      </c>
      <c r="AY481" s="253" t="s">
        <v>151</v>
      </c>
    </row>
    <row r="482" s="13" customFormat="1">
      <c r="A482" s="13"/>
      <c r="B482" s="232"/>
      <c r="C482" s="233"/>
      <c r="D482" s="234" t="s">
        <v>160</v>
      </c>
      <c r="E482" s="235" t="s">
        <v>1</v>
      </c>
      <c r="F482" s="236" t="s">
        <v>559</v>
      </c>
      <c r="G482" s="233"/>
      <c r="H482" s="235" t="s">
        <v>1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160</v>
      </c>
      <c r="AU482" s="242" t="s">
        <v>89</v>
      </c>
      <c r="AV482" s="13" t="s">
        <v>87</v>
      </c>
      <c r="AW482" s="13" t="s">
        <v>34</v>
      </c>
      <c r="AX482" s="13" t="s">
        <v>79</v>
      </c>
      <c r="AY482" s="242" t="s">
        <v>151</v>
      </c>
    </row>
    <row r="483" s="14" customFormat="1">
      <c r="A483" s="14"/>
      <c r="B483" s="243"/>
      <c r="C483" s="244"/>
      <c r="D483" s="234" t="s">
        <v>160</v>
      </c>
      <c r="E483" s="245" t="s">
        <v>1</v>
      </c>
      <c r="F483" s="246" t="s">
        <v>560</v>
      </c>
      <c r="G483" s="244"/>
      <c r="H483" s="247">
        <v>8.4000000000000004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160</v>
      </c>
      <c r="AU483" s="253" t="s">
        <v>89</v>
      </c>
      <c r="AV483" s="14" t="s">
        <v>89</v>
      </c>
      <c r="AW483" s="14" t="s">
        <v>34</v>
      </c>
      <c r="AX483" s="14" t="s">
        <v>79</v>
      </c>
      <c r="AY483" s="253" t="s">
        <v>151</v>
      </c>
    </row>
    <row r="484" s="14" customFormat="1">
      <c r="A484" s="14"/>
      <c r="B484" s="243"/>
      <c r="C484" s="244"/>
      <c r="D484" s="234" t="s">
        <v>160</v>
      </c>
      <c r="E484" s="245" t="s">
        <v>1</v>
      </c>
      <c r="F484" s="246" t="s">
        <v>561</v>
      </c>
      <c r="G484" s="244"/>
      <c r="H484" s="247">
        <v>3.6400000000000001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160</v>
      </c>
      <c r="AU484" s="253" t="s">
        <v>89</v>
      </c>
      <c r="AV484" s="14" t="s">
        <v>89</v>
      </c>
      <c r="AW484" s="14" t="s">
        <v>34</v>
      </c>
      <c r="AX484" s="14" t="s">
        <v>79</v>
      </c>
      <c r="AY484" s="253" t="s">
        <v>151</v>
      </c>
    </row>
    <row r="485" s="15" customFormat="1">
      <c r="A485" s="15"/>
      <c r="B485" s="254"/>
      <c r="C485" s="255"/>
      <c r="D485" s="234" t="s">
        <v>160</v>
      </c>
      <c r="E485" s="256" t="s">
        <v>1</v>
      </c>
      <c r="F485" s="257" t="s">
        <v>166</v>
      </c>
      <c r="G485" s="255"/>
      <c r="H485" s="258">
        <v>31</v>
      </c>
      <c r="I485" s="259"/>
      <c r="J485" s="255"/>
      <c r="K485" s="255"/>
      <c r="L485" s="260"/>
      <c r="M485" s="261"/>
      <c r="N485" s="262"/>
      <c r="O485" s="262"/>
      <c r="P485" s="262"/>
      <c r="Q485" s="262"/>
      <c r="R485" s="262"/>
      <c r="S485" s="262"/>
      <c r="T485" s="26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4" t="s">
        <v>160</v>
      </c>
      <c r="AU485" s="264" t="s">
        <v>89</v>
      </c>
      <c r="AV485" s="15" t="s">
        <v>158</v>
      </c>
      <c r="AW485" s="15" t="s">
        <v>34</v>
      </c>
      <c r="AX485" s="15" t="s">
        <v>87</v>
      </c>
      <c r="AY485" s="264" t="s">
        <v>151</v>
      </c>
    </row>
    <row r="486" s="2" customFormat="1" ht="16.5" customHeight="1">
      <c r="A486" s="39"/>
      <c r="B486" s="40"/>
      <c r="C486" s="265" t="s">
        <v>562</v>
      </c>
      <c r="D486" s="265" t="s">
        <v>177</v>
      </c>
      <c r="E486" s="266" t="s">
        <v>563</v>
      </c>
      <c r="F486" s="267" t="s">
        <v>564</v>
      </c>
      <c r="G486" s="268" t="s">
        <v>208</v>
      </c>
      <c r="H486" s="269">
        <v>115</v>
      </c>
      <c r="I486" s="270"/>
      <c r="J486" s="271">
        <f>ROUND(I486*H486,2)</f>
        <v>0</v>
      </c>
      <c r="K486" s="267" t="s">
        <v>1</v>
      </c>
      <c r="L486" s="272"/>
      <c r="M486" s="273" t="s">
        <v>1</v>
      </c>
      <c r="N486" s="274" t="s">
        <v>44</v>
      </c>
      <c r="O486" s="92"/>
      <c r="P486" s="228">
        <f>O486*H486</f>
        <v>0</v>
      </c>
      <c r="Q486" s="228">
        <v>0.0060000000000000001</v>
      </c>
      <c r="R486" s="228">
        <f>Q486*H486</f>
        <v>0.69000000000000006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181</v>
      </c>
      <c r="AT486" s="230" t="s">
        <v>177</v>
      </c>
      <c r="AU486" s="230" t="s">
        <v>89</v>
      </c>
      <c r="AY486" s="18" t="s">
        <v>151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87</v>
      </c>
      <c r="BK486" s="231">
        <f>ROUND(I486*H486,2)</f>
        <v>0</v>
      </c>
      <c r="BL486" s="18" t="s">
        <v>158</v>
      </c>
      <c r="BM486" s="230" t="s">
        <v>565</v>
      </c>
    </row>
    <row r="487" s="13" customFormat="1">
      <c r="A487" s="13"/>
      <c r="B487" s="232"/>
      <c r="C487" s="233"/>
      <c r="D487" s="234" t="s">
        <v>160</v>
      </c>
      <c r="E487" s="235" t="s">
        <v>1</v>
      </c>
      <c r="F487" s="236" t="s">
        <v>566</v>
      </c>
      <c r="G487" s="233"/>
      <c r="H487" s="235" t="s">
        <v>1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160</v>
      </c>
      <c r="AU487" s="242" t="s">
        <v>89</v>
      </c>
      <c r="AV487" s="13" t="s">
        <v>87</v>
      </c>
      <c r="AW487" s="13" t="s">
        <v>34</v>
      </c>
      <c r="AX487" s="13" t="s">
        <v>79</v>
      </c>
      <c r="AY487" s="242" t="s">
        <v>151</v>
      </c>
    </row>
    <row r="488" s="14" customFormat="1">
      <c r="A488" s="14"/>
      <c r="B488" s="243"/>
      <c r="C488" s="244"/>
      <c r="D488" s="234" t="s">
        <v>160</v>
      </c>
      <c r="E488" s="245" t="s">
        <v>1</v>
      </c>
      <c r="F488" s="246" t="s">
        <v>567</v>
      </c>
      <c r="G488" s="244"/>
      <c r="H488" s="247">
        <v>81.900000000000006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160</v>
      </c>
      <c r="AU488" s="253" t="s">
        <v>89</v>
      </c>
      <c r="AV488" s="14" t="s">
        <v>89</v>
      </c>
      <c r="AW488" s="14" t="s">
        <v>34</v>
      </c>
      <c r="AX488" s="14" t="s">
        <v>79</v>
      </c>
      <c r="AY488" s="253" t="s">
        <v>151</v>
      </c>
    </row>
    <row r="489" s="13" customFormat="1">
      <c r="A489" s="13"/>
      <c r="B489" s="232"/>
      <c r="C489" s="233"/>
      <c r="D489" s="234" t="s">
        <v>160</v>
      </c>
      <c r="E489" s="235" t="s">
        <v>1</v>
      </c>
      <c r="F489" s="236" t="s">
        <v>568</v>
      </c>
      <c r="G489" s="233"/>
      <c r="H489" s="235" t="s">
        <v>1</v>
      </c>
      <c r="I489" s="237"/>
      <c r="J489" s="233"/>
      <c r="K489" s="233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160</v>
      </c>
      <c r="AU489" s="242" t="s">
        <v>89</v>
      </c>
      <c r="AV489" s="13" t="s">
        <v>87</v>
      </c>
      <c r="AW489" s="13" t="s">
        <v>34</v>
      </c>
      <c r="AX489" s="13" t="s">
        <v>79</v>
      </c>
      <c r="AY489" s="242" t="s">
        <v>151</v>
      </c>
    </row>
    <row r="490" s="14" customFormat="1">
      <c r="A490" s="14"/>
      <c r="B490" s="243"/>
      <c r="C490" s="244"/>
      <c r="D490" s="234" t="s">
        <v>160</v>
      </c>
      <c r="E490" s="245" t="s">
        <v>1</v>
      </c>
      <c r="F490" s="246" t="s">
        <v>569</v>
      </c>
      <c r="G490" s="244"/>
      <c r="H490" s="247">
        <v>32.549999999999997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160</v>
      </c>
      <c r="AU490" s="253" t="s">
        <v>89</v>
      </c>
      <c r="AV490" s="14" t="s">
        <v>89</v>
      </c>
      <c r="AW490" s="14" t="s">
        <v>34</v>
      </c>
      <c r="AX490" s="14" t="s">
        <v>79</v>
      </c>
      <c r="AY490" s="253" t="s">
        <v>151</v>
      </c>
    </row>
    <row r="491" s="14" customFormat="1">
      <c r="A491" s="14"/>
      <c r="B491" s="243"/>
      <c r="C491" s="244"/>
      <c r="D491" s="234" t="s">
        <v>160</v>
      </c>
      <c r="E491" s="245" t="s">
        <v>1</v>
      </c>
      <c r="F491" s="246" t="s">
        <v>570</v>
      </c>
      <c r="G491" s="244"/>
      <c r="H491" s="247">
        <v>0.55000000000000004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160</v>
      </c>
      <c r="AU491" s="253" t="s">
        <v>89</v>
      </c>
      <c r="AV491" s="14" t="s">
        <v>89</v>
      </c>
      <c r="AW491" s="14" t="s">
        <v>34</v>
      </c>
      <c r="AX491" s="14" t="s">
        <v>79</v>
      </c>
      <c r="AY491" s="253" t="s">
        <v>151</v>
      </c>
    </row>
    <row r="492" s="15" customFormat="1">
      <c r="A492" s="15"/>
      <c r="B492" s="254"/>
      <c r="C492" s="255"/>
      <c r="D492" s="234" t="s">
        <v>160</v>
      </c>
      <c r="E492" s="256" t="s">
        <v>1</v>
      </c>
      <c r="F492" s="257" t="s">
        <v>166</v>
      </c>
      <c r="G492" s="255"/>
      <c r="H492" s="258">
        <v>115</v>
      </c>
      <c r="I492" s="259"/>
      <c r="J492" s="255"/>
      <c r="K492" s="255"/>
      <c r="L492" s="260"/>
      <c r="M492" s="261"/>
      <c r="N492" s="262"/>
      <c r="O492" s="262"/>
      <c r="P492" s="262"/>
      <c r="Q492" s="262"/>
      <c r="R492" s="262"/>
      <c r="S492" s="262"/>
      <c r="T492" s="263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4" t="s">
        <v>160</v>
      </c>
      <c r="AU492" s="264" t="s">
        <v>89</v>
      </c>
      <c r="AV492" s="15" t="s">
        <v>158</v>
      </c>
      <c r="AW492" s="15" t="s">
        <v>34</v>
      </c>
      <c r="AX492" s="15" t="s">
        <v>87</v>
      </c>
      <c r="AY492" s="264" t="s">
        <v>151</v>
      </c>
    </row>
    <row r="493" s="2" customFormat="1">
      <c r="A493" s="39"/>
      <c r="B493" s="40"/>
      <c r="C493" s="219" t="s">
        <v>571</v>
      </c>
      <c r="D493" s="219" t="s">
        <v>153</v>
      </c>
      <c r="E493" s="220" t="s">
        <v>572</v>
      </c>
      <c r="F493" s="221" t="s">
        <v>573</v>
      </c>
      <c r="G493" s="222" t="s">
        <v>388</v>
      </c>
      <c r="H493" s="223">
        <v>44</v>
      </c>
      <c r="I493" s="224"/>
      <c r="J493" s="225">
        <f>ROUND(I493*H493,2)</f>
        <v>0</v>
      </c>
      <c r="K493" s="221" t="s">
        <v>157</v>
      </c>
      <c r="L493" s="45"/>
      <c r="M493" s="226" t="s">
        <v>1</v>
      </c>
      <c r="N493" s="227" t="s">
        <v>44</v>
      </c>
      <c r="O493" s="92"/>
      <c r="P493" s="228">
        <f>O493*H493</f>
        <v>0</v>
      </c>
      <c r="Q493" s="228">
        <v>0.0017600000000000001</v>
      </c>
      <c r="R493" s="228">
        <f>Q493*H493</f>
        <v>0.077440000000000009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158</v>
      </c>
      <c r="AT493" s="230" t="s">
        <v>153</v>
      </c>
      <c r="AU493" s="230" t="s">
        <v>89</v>
      </c>
      <c r="AY493" s="18" t="s">
        <v>151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87</v>
      </c>
      <c r="BK493" s="231">
        <f>ROUND(I493*H493,2)</f>
        <v>0</v>
      </c>
      <c r="BL493" s="18" t="s">
        <v>158</v>
      </c>
      <c r="BM493" s="230" t="s">
        <v>574</v>
      </c>
    </row>
    <row r="494" s="13" customFormat="1">
      <c r="A494" s="13"/>
      <c r="B494" s="232"/>
      <c r="C494" s="233"/>
      <c r="D494" s="234" t="s">
        <v>160</v>
      </c>
      <c r="E494" s="235" t="s">
        <v>1</v>
      </c>
      <c r="F494" s="236" t="s">
        <v>575</v>
      </c>
      <c r="G494" s="233"/>
      <c r="H494" s="235" t="s">
        <v>1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160</v>
      </c>
      <c r="AU494" s="242" t="s">
        <v>89</v>
      </c>
      <c r="AV494" s="13" t="s">
        <v>87</v>
      </c>
      <c r="AW494" s="13" t="s">
        <v>34</v>
      </c>
      <c r="AX494" s="13" t="s">
        <v>79</v>
      </c>
      <c r="AY494" s="242" t="s">
        <v>151</v>
      </c>
    </row>
    <row r="495" s="14" customFormat="1">
      <c r="A495" s="14"/>
      <c r="B495" s="243"/>
      <c r="C495" s="244"/>
      <c r="D495" s="234" t="s">
        <v>160</v>
      </c>
      <c r="E495" s="245" t="s">
        <v>1</v>
      </c>
      <c r="F495" s="246" t="s">
        <v>576</v>
      </c>
      <c r="G495" s="244"/>
      <c r="H495" s="247">
        <v>39.649999999999999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160</v>
      </c>
      <c r="AU495" s="253" t="s">
        <v>89</v>
      </c>
      <c r="AV495" s="14" t="s">
        <v>89</v>
      </c>
      <c r="AW495" s="14" t="s">
        <v>34</v>
      </c>
      <c r="AX495" s="14" t="s">
        <v>79</v>
      </c>
      <c r="AY495" s="253" t="s">
        <v>151</v>
      </c>
    </row>
    <row r="496" s="14" customFormat="1">
      <c r="A496" s="14"/>
      <c r="B496" s="243"/>
      <c r="C496" s="244"/>
      <c r="D496" s="234" t="s">
        <v>160</v>
      </c>
      <c r="E496" s="245" t="s">
        <v>1</v>
      </c>
      <c r="F496" s="246" t="s">
        <v>577</v>
      </c>
      <c r="G496" s="244"/>
      <c r="H496" s="247">
        <v>4.3499999999999996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160</v>
      </c>
      <c r="AU496" s="253" t="s">
        <v>89</v>
      </c>
      <c r="AV496" s="14" t="s">
        <v>89</v>
      </c>
      <c r="AW496" s="14" t="s">
        <v>34</v>
      </c>
      <c r="AX496" s="14" t="s">
        <v>79</v>
      </c>
      <c r="AY496" s="253" t="s">
        <v>151</v>
      </c>
    </row>
    <row r="497" s="15" customFormat="1">
      <c r="A497" s="15"/>
      <c r="B497" s="254"/>
      <c r="C497" s="255"/>
      <c r="D497" s="234" t="s">
        <v>160</v>
      </c>
      <c r="E497" s="256" t="s">
        <v>1</v>
      </c>
      <c r="F497" s="257" t="s">
        <v>166</v>
      </c>
      <c r="G497" s="255"/>
      <c r="H497" s="258">
        <v>44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4" t="s">
        <v>160</v>
      </c>
      <c r="AU497" s="264" t="s">
        <v>89</v>
      </c>
      <c r="AV497" s="15" t="s">
        <v>158</v>
      </c>
      <c r="AW497" s="15" t="s">
        <v>34</v>
      </c>
      <c r="AX497" s="15" t="s">
        <v>87</v>
      </c>
      <c r="AY497" s="264" t="s">
        <v>151</v>
      </c>
    </row>
    <row r="498" s="2" customFormat="1">
      <c r="A498" s="39"/>
      <c r="B498" s="40"/>
      <c r="C498" s="219" t="s">
        <v>578</v>
      </c>
      <c r="D498" s="219" t="s">
        <v>153</v>
      </c>
      <c r="E498" s="220" t="s">
        <v>579</v>
      </c>
      <c r="F498" s="221" t="s">
        <v>580</v>
      </c>
      <c r="G498" s="222" t="s">
        <v>388</v>
      </c>
      <c r="H498" s="223">
        <v>202</v>
      </c>
      <c r="I498" s="224"/>
      <c r="J498" s="225">
        <f>ROUND(I498*H498,2)</f>
        <v>0</v>
      </c>
      <c r="K498" s="221" t="s">
        <v>1</v>
      </c>
      <c r="L498" s="45"/>
      <c r="M498" s="226" t="s">
        <v>1</v>
      </c>
      <c r="N498" s="227" t="s">
        <v>44</v>
      </c>
      <c r="O498" s="92"/>
      <c r="P498" s="228">
        <f>O498*H498</f>
        <v>0</v>
      </c>
      <c r="Q498" s="228">
        <v>0.0017600000000000001</v>
      </c>
      <c r="R498" s="228">
        <f>Q498*H498</f>
        <v>0.35552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158</v>
      </c>
      <c r="AT498" s="230" t="s">
        <v>153</v>
      </c>
      <c r="AU498" s="230" t="s">
        <v>89</v>
      </c>
      <c r="AY498" s="18" t="s">
        <v>151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87</v>
      </c>
      <c r="BK498" s="231">
        <f>ROUND(I498*H498,2)</f>
        <v>0</v>
      </c>
      <c r="BL498" s="18" t="s">
        <v>158</v>
      </c>
      <c r="BM498" s="230" t="s">
        <v>581</v>
      </c>
    </row>
    <row r="499" s="13" customFormat="1">
      <c r="A499" s="13"/>
      <c r="B499" s="232"/>
      <c r="C499" s="233"/>
      <c r="D499" s="234" t="s">
        <v>160</v>
      </c>
      <c r="E499" s="235" t="s">
        <v>1</v>
      </c>
      <c r="F499" s="236" t="s">
        <v>582</v>
      </c>
      <c r="G499" s="233"/>
      <c r="H499" s="235" t="s">
        <v>1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160</v>
      </c>
      <c r="AU499" s="242" t="s">
        <v>89</v>
      </c>
      <c r="AV499" s="13" t="s">
        <v>87</v>
      </c>
      <c r="AW499" s="13" t="s">
        <v>34</v>
      </c>
      <c r="AX499" s="13" t="s">
        <v>79</v>
      </c>
      <c r="AY499" s="242" t="s">
        <v>151</v>
      </c>
    </row>
    <row r="500" s="13" customFormat="1">
      <c r="A500" s="13"/>
      <c r="B500" s="232"/>
      <c r="C500" s="233"/>
      <c r="D500" s="234" t="s">
        <v>160</v>
      </c>
      <c r="E500" s="235" t="s">
        <v>1</v>
      </c>
      <c r="F500" s="236" t="s">
        <v>583</v>
      </c>
      <c r="G500" s="233"/>
      <c r="H500" s="235" t="s">
        <v>1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160</v>
      </c>
      <c r="AU500" s="242" t="s">
        <v>89</v>
      </c>
      <c r="AV500" s="13" t="s">
        <v>87</v>
      </c>
      <c r="AW500" s="13" t="s">
        <v>34</v>
      </c>
      <c r="AX500" s="13" t="s">
        <v>79</v>
      </c>
      <c r="AY500" s="242" t="s">
        <v>151</v>
      </c>
    </row>
    <row r="501" s="14" customFormat="1">
      <c r="A501" s="14"/>
      <c r="B501" s="243"/>
      <c r="C501" s="244"/>
      <c r="D501" s="234" t="s">
        <v>160</v>
      </c>
      <c r="E501" s="245" t="s">
        <v>1</v>
      </c>
      <c r="F501" s="246" t="s">
        <v>584</v>
      </c>
      <c r="G501" s="244"/>
      <c r="H501" s="247">
        <v>44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160</v>
      </c>
      <c r="AU501" s="253" t="s">
        <v>89</v>
      </c>
      <c r="AV501" s="14" t="s">
        <v>89</v>
      </c>
      <c r="AW501" s="14" t="s">
        <v>34</v>
      </c>
      <c r="AX501" s="14" t="s">
        <v>79</v>
      </c>
      <c r="AY501" s="253" t="s">
        <v>151</v>
      </c>
    </row>
    <row r="502" s="16" customFormat="1">
      <c r="A502" s="16"/>
      <c r="B502" s="275"/>
      <c r="C502" s="276"/>
      <c r="D502" s="234" t="s">
        <v>160</v>
      </c>
      <c r="E502" s="277" t="s">
        <v>1</v>
      </c>
      <c r="F502" s="278" t="s">
        <v>432</v>
      </c>
      <c r="G502" s="276"/>
      <c r="H502" s="279">
        <v>44</v>
      </c>
      <c r="I502" s="280"/>
      <c r="J502" s="276"/>
      <c r="K502" s="276"/>
      <c r="L502" s="281"/>
      <c r="M502" s="282"/>
      <c r="N502" s="283"/>
      <c r="O502" s="283"/>
      <c r="P502" s="283"/>
      <c r="Q502" s="283"/>
      <c r="R502" s="283"/>
      <c r="S502" s="283"/>
      <c r="T502" s="284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T502" s="285" t="s">
        <v>160</v>
      </c>
      <c r="AU502" s="285" t="s">
        <v>89</v>
      </c>
      <c r="AV502" s="16" t="s">
        <v>176</v>
      </c>
      <c r="AW502" s="16" t="s">
        <v>34</v>
      </c>
      <c r="AX502" s="16" t="s">
        <v>79</v>
      </c>
      <c r="AY502" s="285" t="s">
        <v>151</v>
      </c>
    </row>
    <row r="503" s="13" customFormat="1">
      <c r="A503" s="13"/>
      <c r="B503" s="232"/>
      <c r="C503" s="233"/>
      <c r="D503" s="234" t="s">
        <v>160</v>
      </c>
      <c r="E503" s="235" t="s">
        <v>1</v>
      </c>
      <c r="F503" s="236" t="s">
        <v>585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160</v>
      </c>
      <c r="AU503" s="242" t="s">
        <v>89</v>
      </c>
      <c r="AV503" s="13" t="s">
        <v>87</v>
      </c>
      <c r="AW503" s="13" t="s">
        <v>34</v>
      </c>
      <c r="AX503" s="13" t="s">
        <v>79</v>
      </c>
      <c r="AY503" s="242" t="s">
        <v>151</v>
      </c>
    </row>
    <row r="504" s="14" customFormat="1">
      <c r="A504" s="14"/>
      <c r="B504" s="243"/>
      <c r="C504" s="244"/>
      <c r="D504" s="234" t="s">
        <v>160</v>
      </c>
      <c r="E504" s="245" t="s">
        <v>1</v>
      </c>
      <c r="F504" s="246" t="s">
        <v>586</v>
      </c>
      <c r="G504" s="244"/>
      <c r="H504" s="247">
        <v>106.40000000000001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160</v>
      </c>
      <c r="AU504" s="253" t="s">
        <v>89</v>
      </c>
      <c r="AV504" s="14" t="s">
        <v>89</v>
      </c>
      <c r="AW504" s="14" t="s">
        <v>34</v>
      </c>
      <c r="AX504" s="14" t="s">
        <v>79</v>
      </c>
      <c r="AY504" s="253" t="s">
        <v>151</v>
      </c>
    </row>
    <row r="505" s="14" customFormat="1">
      <c r="A505" s="14"/>
      <c r="B505" s="243"/>
      <c r="C505" s="244"/>
      <c r="D505" s="234" t="s">
        <v>160</v>
      </c>
      <c r="E505" s="245" t="s">
        <v>1</v>
      </c>
      <c r="F505" s="246" t="s">
        <v>587</v>
      </c>
      <c r="G505" s="244"/>
      <c r="H505" s="247">
        <v>24.899999999999999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160</v>
      </c>
      <c r="AU505" s="253" t="s">
        <v>89</v>
      </c>
      <c r="AV505" s="14" t="s">
        <v>89</v>
      </c>
      <c r="AW505" s="14" t="s">
        <v>34</v>
      </c>
      <c r="AX505" s="14" t="s">
        <v>79</v>
      </c>
      <c r="AY505" s="253" t="s">
        <v>151</v>
      </c>
    </row>
    <row r="506" s="14" customFormat="1">
      <c r="A506" s="14"/>
      <c r="B506" s="243"/>
      <c r="C506" s="244"/>
      <c r="D506" s="234" t="s">
        <v>160</v>
      </c>
      <c r="E506" s="245" t="s">
        <v>1</v>
      </c>
      <c r="F506" s="246" t="s">
        <v>588</v>
      </c>
      <c r="G506" s="244"/>
      <c r="H506" s="247">
        <v>26.699999999999999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160</v>
      </c>
      <c r="AU506" s="253" t="s">
        <v>89</v>
      </c>
      <c r="AV506" s="14" t="s">
        <v>89</v>
      </c>
      <c r="AW506" s="14" t="s">
        <v>34</v>
      </c>
      <c r="AX506" s="14" t="s">
        <v>79</v>
      </c>
      <c r="AY506" s="253" t="s">
        <v>151</v>
      </c>
    </row>
    <row r="507" s="16" customFormat="1">
      <c r="A507" s="16"/>
      <c r="B507" s="275"/>
      <c r="C507" s="276"/>
      <c r="D507" s="234" t="s">
        <v>160</v>
      </c>
      <c r="E507" s="277" t="s">
        <v>1</v>
      </c>
      <c r="F507" s="278" t="s">
        <v>439</v>
      </c>
      <c r="G507" s="276"/>
      <c r="H507" s="279">
        <v>158</v>
      </c>
      <c r="I507" s="280"/>
      <c r="J507" s="276"/>
      <c r="K507" s="276"/>
      <c r="L507" s="281"/>
      <c r="M507" s="282"/>
      <c r="N507" s="283"/>
      <c r="O507" s="283"/>
      <c r="P507" s="283"/>
      <c r="Q507" s="283"/>
      <c r="R507" s="283"/>
      <c r="S507" s="283"/>
      <c r="T507" s="284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85" t="s">
        <v>160</v>
      </c>
      <c r="AU507" s="285" t="s">
        <v>89</v>
      </c>
      <c r="AV507" s="16" t="s">
        <v>176</v>
      </c>
      <c r="AW507" s="16" t="s">
        <v>34</v>
      </c>
      <c r="AX507" s="16" t="s">
        <v>79</v>
      </c>
      <c r="AY507" s="285" t="s">
        <v>151</v>
      </c>
    </row>
    <row r="508" s="15" customFormat="1">
      <c r="A508" s="15"/>
      <c r="B508" s="254"/>
      <c r="C508" s="255"/>
      <c r="D508" s="234" t="s">
        <v>160</v>
      </c>
      <c r="E508" s="256" t="s">
        <v>1</v>
      </c>
      <c r="F508" s="257" t="s">
        <v>166</v>
      </c>
      <c r="G508" s="255"/>
      <c r="H508" s="258">
        <v>202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4" t="s">
        <v>160</v>
      </c>
      <c r="AU508" s="264" t="s">
        <v>89</v>
      </c>
      <c r="AV508" s="15" t="s">
        <v>158</v>
      </c>
      <c r="AW508" s="15" t="s">
        <v>34</v>
      </c>
      <c r="AX508" s="15" t="s">
        <v>87</v>
      </c>
      <c r="AY508" s="264" t="s">
        <v>151</v>
      </c>
    </row>
    <row r="509" s="2" customFormat="1" ht="16.5" customHeight="1">
      <c r="A509" s="39"/>
      <c r="B509" s="40"/>
      <c r="C509" s="265" t="s">
        <v>589</v>
      </c>
      <c r="D509" s="265" t="s">
        <v>177</v>
      </c>
      <c r="E509" s="266" t="s">
        <v>537</v>
      </c>
      <c r="F509" s="267" t="s">
        <v>538</v>
      </c>
      <c r="G509" s="268" t="s">
        <v>208</v>
      </c>
      <c r="H509" s="269">
        <v>8</v>
      </c>
      <c r="I509" s="270"/>
      <c r="J509" s="271">
        <f>ROUND(I509*H509,2)</f>
        <v>0</v>
      </c>
      <c r="K509" s="267" t="s">
        <v>157</v>
      </c>
      <c r="L509" s="272"/>
      <c r="M509" s="273" t="s">
        <v>1</v>
      </c>
      <c r="N509" s="274" t="s">
        <v>44</v>
      </c>
      <c r="O509" s="92"/>
      <c r="P509" s="228">
        <f>O509*H509</f>
        <v>0</v>
      </c>
      <c r="Q509" s="228">
        <v>0.0023999999999999998</v>
      </c>
      <c r="R509" s="228">
        <f>Q509*H509</f>
        <v>0.019199999999999998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181</v>
      </c>
      <c r="AT509" s="230" t="s">
        <v>177</v>
      </c>
      <c r="AU509" s="230" t="s">
        <v>89</v>
      </c>
      <c r="AY509" s="18" t="s">
        <v>151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87</v>
      </c>
      <c r="BK509" s="231">
        <f>ROUND(I509*H509,2)</f>
        <v>0</v>
      </c>
      <c r="BL509" s="18" t="s">
        <v>158</v>
      </c>
      <c r="BM509" s="230" t="s">
        <v>590</v>
      </c>
    </row>
    <row r="510" s="13" customFormat="1">
      <c r="A510" s="13"/>
      <c r="B510" s="232"/>
      <c r="C510" s="233"/>
      <c r="D510" s="234" t="s">
        <v>160</v>
      </c>
      <c r="E510" s="235" t="s">
        <v>1</v>
      </c>
      <c r="F510" s="236" t="s">
        <v>591</v>
      </c>
      <c r="G510" s="233"/>
      <c r="H510" s="235" t="s">
        <v>1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160</v>
      </c>
      <c r="AU510" s="242" t="s">
        <v>89</v>
      </c>
      <c r="AV510" s="13" t="s">
        <v>87</v>
      </c>
      <c r="AW510" s="13" t="s">
        <v>34</v>
      </c>
      <c r="AX510" s="13" t="s">
        <v>79</v>
      </c>
      <c r="AY510" s="242" t="s">
        <v>151</v>
      </c>
    </row>
    <row r="511" s="14" customFormat="1">
      <c r="A511" s="14"/>
      <c r="B511" s="243"/>
      <c r="C511" s="244"/>
      <c r="D511" s="234" t="s">
        <v>160</v>
      </c>
      <c r="E511" s="245" t="s">
        <v>1</v>
      </c>
      <c r="F511" s="246" t="s">
        <v>592</v>
      </c>
      <c r="G511" s="244"/>
      <c r="H511" s="247">
        <v>8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3" t="s">
        <v>160</v>
      </c>
      <c r="AU511" s="253" t="s">
        <v>89</v>
      </c>
      <c r="AV511" s="14" t="s">
        <v>89</v>
      </c>
      <c r="AW511" s="14" t="s">
        <v>34</v>
      </c>
      <c r="AX511" s="14" t="s">
        <v>87</v>
      </c>
      <c r="AY511" s="253" t="s">
        <v>151</v>
      </c>
    </row>
    <row r="512" s="2" customFormat="1" ht="16.5" customHeight="1">
      <c r="A512" s="39"/>
      <c r="B512" s="40"/>
      <c r="C512" s="265" t="s">
        <v>593</v>
      </c>
      <c r="D512" s="265" t="s">
        <v>177</v>
      </c>
      <c r="E512" s="266" t="s">
        <v>594</v>
      </c>
      <c r="F512" s="267" t="s">
        <v>595</v>
      </c>
      <c r="G512" s="268" t="s">
        <v>208</v>
      </c>
      <c r="H512" s="269">
        <v>51</v>
      </c>
      <c r="I512" s="270"/>
      <c r="J512" s="271">
        <f>ROUND(I512*H512,2)</f>
        <v>0</v>
      </c>
      <c r="K512" s="267" t="s">
        <v>157</v>
      </c>
      <c r="L512" s="272"/>
      <c r="M512" s="273" t="s">
        <v>1</v>
      </c>
      <c r="N512" s="274" t="s">
        <v>44</v>
      </c>
      <c r="O512" s="92"/>
      <c r="P512" s="228">
        <f>O512*H512</f>
        <v>0</v>
      </c>
      <c r="Q512" s="228">
        <v>0.0051999999999999998</v>
      </c>
      <c r="R512" s="228">
        <f>Q512*H512</f>
        <v>0.26519999999999999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181</v>
      </c>
      <c r="AT512" s="230" t="s">
        <v>177</v>
      </c>
      <c r="AU512" s="230" t="s">
        <v>89</v>
      </c>
      <c r="AY512" s="18" t="s">
        <v>151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87</v>
      </c>
      <c r="BK512" s="231">
        <f>ROUND(I512*H512,2)</f>
        <v>0</v>
      </c>
      <c r="BL512" s="18" t="s">
        <v>158</v>
      </c>
      <c r="BM512" s="230" t="s">
        <v>596</v>
      </c>
    </row>
    <row r="513" s="13" customFormat="1">
      <c r="A513" s="13"/>
      <c r="B513" s="232"/>
      <c r="C513" s="233"/>
      <c r="D513" s="234" t="s">
        <v>160</v>
      </c>
      <c r="E513" s="235" t="s">
        <v>1</v>
      </c>
      <c r="F513" s="236" t="s">
        <v>597</v>
      </c>
      <c r="G513" s="233"/>
      <c r="H513" s="235" t="s">
        <v>1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160</v>
      </c>
      <c r="AU513" s="242" t="s">
        <v>89</v>
      </c>
      <c r="AV513" s="13" t="s">
        <v>87</v>
      </c>
      <c r="AW513" s="13" t="s">
        <v>34</v>
      </c>
      <c r="AX513" s="13" t="s">
        <v>79</v>
      </c>
      <c r="AY513" s="242" t="s">
        <v>151</v>
      </c>
    </row>
    <row r="514" s="14" customFormat="1">
      <c r="A514" s="14"/>
      <c r="B514" s="243"/>
      <c r="C514" s="244"/>
      <c r="D514" s="234" t="s">
        <v>160</v>
      </c>
      <c r="E514" s="245" t="s">
        <v>1</v>
      </c>
      <c r="F514" s="246" t="s">
        <v>598</v>
      </c>
      <c r="G514" s="244"/>
      <c r="H514" s="247">
        <v>15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160</v>
      </c>
      <c r="AU514" s="253" t="s">
        <v>89</v>
      </c>
      <c r="AV514" s="14" t="s">
        <v>89</v>
      </c>
      <c r="AW514" s="14" t="s">
        <v>34</v>
      </c>
      <c r="AX514" s="14" t="s">
        <v>79</v>
      </c>
      <c r="AY514" s="253" t="s">
        <v>151</v>
      </c>
    </row>
    <row r="515" s="13" customFormat="1">
      <c r="A515" s="13"/>
      <c r="B515" s="232"/>
      <c r="C515" s="233"/>
      <c r="D515" s="234" t="s">
        <v>160</v>
      </c>
      <c r="E515" s="235" t="s">
        <v>1</v>
      </c>
      <c r="F515" s="236" t="s">
        <v>599</v>
      </c>
      <c r="G515" s="233"/>
      <c r="H515" s="235" t="s">
        <v>1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160</v>
      </c>
      <c r="AU515" s="242" t="s">
        <v>89</v>
      </c>
      <c r="AV515" s="13" t="s">
        <v>87</v>
      </c>
      <c r="AW515" s="13" t="s">
        <v>34</v>
      </c>
      <c r="AX515" s="13" t="s">
        <v>79</v>
      </c>
      <c r="AY515" s="242" t="s">
        <v>151</v>
      </c>
    </row>
    <row r="516" s="14" customFormat="1">
      <c r="A516" s="14"/>
      <c r="B516" s="243"/>
      <c r="C516" s="244"/>
      <c r="D516" s="234" t="s">
        <v>160</v>
      </c>
      <c r="E516" s="245" t="s">
        <v>1</v>
      </c>
      <c r="F516" s="246" t="s">
        <v>600</v>
      </c>
      <c r="G516" s="244"/>
      <c r="H516" s="247">
        <v>36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160</v>
      </c>
      <c r="AU516" s="253" t="s">
        <v>89</v>
      </c>
      <c r="AV516" s="14" t="s">
        <v>89</v>
      </c>
      <c r="AW516" s="14" t="s">
        <v>34</v>
      </c>
      <c r="AX516" s="14" t="s">
        <v>79</v>
      </c>
      <c r="AY516" s="253" t="s">
        <v>151</v>
      </c>
    </row>
    <row r="517" s="15" customFormat="1">
      <c r="A517" s="15"/>
      <c r="B517" s="254"/>
      <c r="C517" s="255"/>
      <c r="D517" s="234" t="s">
        <v>160</v>
      </c>
      <c r="E517" s="256" t="s">
        <v>1</v>
      </c>
      <c r="F517" s="257" t="s">
        <v>166</v>
      </c>
      <c r="G517" s="255"/>
      <c r="H517" s="258">
        <v>51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4" t="s">
        <v>160</v>
      </c>
      <c r="AU517" s="264" t="s">
        <v>89</v>
      </c>
      <c r="AV517" s="15" t="s">
        <v>158</v>
      </c>
      <c r="AW517" s="15" t="s">
        <v>34</v>
      </c>
      <c r="AX517" s="15" t="s">
        <v>87</v>
      </c>
      <c r="AY517" s="264" t="s">
        <v>151</v>
      </c>
    </row>
    <row r="518" s="2" customFormat="1" ht="16.5" customHeight="1">
      <c r="A518" s="39"/>
      <c r="B518" s="40"/>
      <c r="C518" s="219" t="s">
        <v>601</v>
      </c>
      <c r="D518" s="219" t="s">
        <v>153</v>
      </c>
      <c r="E518" s="220" t="s">
        <v>602</v>
      </c>
      <c r="F518" s="221" t="s">
        <v>603</v>
      </c>
      <c r="G518" s="222" t="s">
        <v>388</v>
      </c>
      <c r="H518" s="223">
        <v>202</v>
      </c>
      <c r="I518" s="224"/>
      <c r="J518" s="225">
        <f>ROUND(I518*H518,2)</f>
        <v>0</v>
      </c>
      <c r="K518" s="221" t="s">
        <v>1</v>
      </c>
      <c r="L518" s="45"/>
      <c r="M518" s="226" t="s">
        <v>1</v>
      </c>
      <c r="N518" s="227" t="s">
        <v>44</v>
      </c>
      <c r="O518" s="92"/>
      <c r="P518" s="228">
        <f>O518*H518</f>
        <v>0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158</v>
      </c>
      <c r="AT518" s="230" t="s">
        <v>153</v>
      </c>
      <c r="AU518" s="230" t="s">
        <v>89</v>
      </c>
      <c r="AY518" s="18" t="s">
        <v>151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87</v>
      </c>
      <c r="BK518" s="231">
        <f>ROUND(I518*H518,2)</f>
        <v>0</v>
      </c>
      <c r="BL518" s="18" t="s">
        <v>158</v>
      </c>
      <c r="BM518" s="230" t="s">
        <v>604</v>
      </c>
    </row>
    <row r="519" s="14" customFormat="1">
      <c r="A519" s="14"/>
      <c r="B519" s="243"/>
      <c r="C519" s="244"/>
      <c r="D519" s="234" t="s">
        <v>160</v>
      </c>
      <c r="E519" s="245" t="s">
        <v>1</v>
      </c>
      <c r="F519" s="246" t="s">
        <v>605</v>
      </c>
      <c r="G519" s="244"/>
      <c r="H519" s="247">
        <v>202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160</v>
      </c>
      <c r="AU519" s="253" t="s">
        <v>89</v>
      </c>
      <c r="AV519" s="14" t="s">
        <v>89</v>
      </c>
      <c r="AW519" s="14" t="s">
        <v>34</v>
      </c>
      <c r="AX519" s="14" t="s">
        <v>87</v>
      </c>
      <c r="AY519" s="253" t="s">
        <v>151</v>
      </c>
    </row>
    <row r="520" s="2" customFormat="1" ht="16.5" customHeight="1">
      <c r="A520" s="39"/>
      <c r="B520" s="40"/>
      <c r="C520" s="219" t="s">
        <v>606</v>
      </c>
      <c r="D520" s="219" t="s">
        <v>153</v>
      </c>
      <c r="E520" s="220" t="s">
        <v>607</v>
      </c>
      <c r="F520" s="221" t="s">
        <v>608</v>
      </c>
      <c r="G520" s="222" t="s">
        <v>208</v>
      </c>
      <c r="H520" s="223">
        <v>1069</v>
      </c>
      <c r="I520" s="224"/>
      <c r="J520" s="225">
        <f>ROUND(I520*H520,2)</f>
        <v>0</v>
      </c>
      <c r="K520" s="221" t="s">
        <v>609</v>
      </c>
      <c r="L520" s="45"/>
      <c r="M520" s="226" t="s">
        <v>1</v>
      </c>
      <c r="N520" s="227" t="s">
        <v>44</v>
      </c>
      <c r="O520" s="92"/>
      <c r="P520" s="228">
        <f>O520*H520</f>
        <v>0</v>
      </c>
      <c r="Q520" s="228">
        <v>6.0000000000000002E-05</v>
      </c>
      <c r="R520" s="228">
        <f>Q520*H520</f>
        <v>0.064140000000000003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209</v>
      </c>
      <c r="AT520" s="230" t="s">
        <v>153</v>
      </c>
      <c r="AU520" s="230" t="s">
        <v>89</v>
      </c>
      <c r="AY520" s="18" t="s">
        <v>151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87</v>
      </c>
      <c r="BK520" s="231">
        <f>ROUND(I520*H520,2)</f>
        <v>0</v>
      </c>
      <c r="BL520" s="18" t="s">
        <v>209</v>
      </c>
      <c r="BM520" s="230" t="s">
        <v>610</v>
      </c>
    </row>
    <row r="521" s="13" customFormat="1">
      <c r="A521" s="13"/>
      <c r="B521" s="232"/>
      <c r="C521" s="233"/>
      <c r="D521" s="234" t="s">
        <v>160</v>
      </c>
      <c r="E521" s="235" t="s">
        <v>1</v>
      </c>
      <c r="F521" s="236" t="s">
        <v>611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160</v>
      </c>
      <c r="AU521" s="242" t="s">
        <v>89</v>
      </c>
      <c r="AV521" s="13" t="s">
        <v>87</v>
      </c>
      <c r="AW521" s="13" t="s">
        <v>34</v>
      </c>
      <c r="AX521" s="13" t="s">
        <v>79</v>
      </c>
      <c r="AY521" s="242" t="s">
        <v>151</v>
      </c>
    </row>
    <row r="522" s="14" customFormat="1">
      <c r="A522" s="14"/>
      <c r="B522" s="243"/>
      <c r="C522" s="244"/>
      <c r="D522" s="234" t="s">
        <v>160</v>
      </c>
      <c r="E522" s="245" t="s">
        <v>1</v>
      </c>
      <c r="F522" s="246" t="s">
        <v>612</v>
      </c>
      <c r="G522" s="244"/>
      <c r="H522" s="247">
        <v>1010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160</v>
      </c>
      <c r="AU522" s="253" t="s">
        <v>89</v>
      </c>
      <c r="AV522" s="14" t="s">
        <v>89</v>
      </c>
      <c r="AW522" s="14" t="s">
        <v>34</v>
      </c>
      <c r="AX522" s="14" t="s">
        <v>79</v>
      </c>
      <c r="AY522" s="253" t="s">
        <v>151</v>
      </c>
    </row>
    <row r="523" s="13" customFormat="1">
      <c r="A523" s="13"/>
      <c r="B523" s="232"/>
      <c r="C523" s="233"/>
      <c r="D523" s="234" t="s">
        <v>160</v>
      </c>
      <c r="E523" s="235" t="s">
        <v>1</v>
      </c>
      <c r="F523" s="236" t="s">
        <v>613</v>
      </c>
      <c r="G523" s="233"/>
      <c r="H523" s="235" t="s">
        <v>1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160</v>
      </c>
      <c r="AU523" s="242" t="s">
        <v>89</v>
      </c>
      <c r="AV523" s="13" t="s">
        <v>87</v>
      </c>
      <c r="AW523" s="13" t="s">
        <v>34</v>
      </c>
      <c r="AX523" s="13" t="s">
        <v>79</v>
      </c>
      <c r="AY523" s="242" t="s">
        <v>151</v>
      </c>
    </row>
    <row r="524" s="14" customFormat="1">
      <c r="A524" s="14"/>
      <c r="B524" s="243"/>
      <c r="C524" s="244"/>
      <c r="D524" s="234" t="s">
        <v>160</v>
      </c>
      <c r="E524" s="245" t="s">
        <v>1</v>
      </c>
      <c r="F524" s="246" t="s">
        <v>614</v>
      </c>
      <c r="G524" s="244"/>
      <c r="H524" s="247">
        <v>59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160</v>
      </c>
      <c r="AU524" s="253" t="s">
        <v>89</v>
      </c>
      <c r="AV524" s="14" t="s">
        <v>89</v>
      </c>
      <c r="AW524" s="14" t="s">
        <v>34</v>
      </c>
      <c r="AX524" s="14" t="s">
        <v>79</v>
      </c>
      <c r="AY524" s="253" t="s">
        <v>151</v>
      </c>
    </row>
    <row r="525" s="15" customFormat="1">
      <c r="A525" s="15"/>
      <c r="B525" s="254"/>
      <c r="C525" s="255"/>
      <c r="D525" s="234" t="s">
        <v>160</v>
      </c>
      <c r="E525" s="256" t="s">
        <v>1</v>
      </c>
      <c r="F525" s="257" t="s">
        <v>166</v>
      </c>
      <c r="G525" s="255"/>
      <c r="H525" s="258">
        <v>1069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4" t="s">
        <v>160</v>
      </c>
      <c r="AU525" s="264" t="s">
        <v>89</v>
      </c>
      <c r="AV525" s="15" t="s">
        <v>158</v>
      </c>
      <c r="AW525" s="15" t="s">
        <v>34</v>
      </c>
      <c r="AX525" s="15" t="s">
        <v>87</v>
      </c>
      <c r="AY525" s="264" t="s">
        <v>151</v>
      </c>
    </row>
    <row r="526" s="2" customFormat="1" ht="16.5" customHeight="1">
      <c r="A526" s="39"/>
      <c r="B526" s="40"/>
      <c r="C526" s="219" t="s">
        <v>615</v>
      </c>
      <c r="D526" s="219" t="s">
        <v>153</v>
      </c>
      <c r="E526" s="220" t="s">
        <v>616</v>
      </c>
      <c r="F526" s="221" t="s">
        <v>617</v>
      </c>
      <c r="G526" s="222" t="s">
        <v>208</v>
      </c>
      <c r="H526" s="223">
        <v>31</v>
      </c>
      <c r="I526" s="224"/>
      <c r="J526" s="225">
        <f>ROUND(I526*H526,2)</f>
        <v>0</v>
      </c>
      <c r="K526" s="221" t="s">
        <v>157</v>
      </c>
      <c r="L526" s="45"/>
      <c r="M526" s="226" t="s">
        <v>1</v>
      </c>
      <c r="N526" s="227" t="s">
        <v>44</v>
      </c>
      <c r="O526" s="92"/>
      <c r="P526" s="228">
        <f>O526*H526</f>
        <v>0</v>
      </c>
      <c r="Q526" s="228">
        <v>6.0000000000000002E-05</v>
      </c>
      <c r="R526" s="228">
        <f>Q526*H526</f>
        <v>0.0018600000000000001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209</v>
      </c>
      <c r="AT526" s="230" t="s">
        <v>153</v>
      </c>
      <c r="AU526" s="230" t="s">
        <v>89</v>
      </c>
      <c r="AY526" s="18" t="s">
        <v>151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87</v>
      </c>
      <c r="BK526" s="231">
        <f>ROUND(I526*H526,2)</f>
        <v>0</v>
      </c>
      <c r="BL526" s="18" t="s">
        <v>209</v>
      </c>
      <c r="BM526" s="230" t="s">
        <v>618</v>
      </c>
    </row>
    <row r="527" s="13" customFormat="1">
      <c r="A527" s="13"/>
      <c r="B527" s="232"/>
      <c r="C527" s="233"/>
      <c r="D527" s="234" t="s">
        <v>160</v>
      </c>
      <c r="E527" s="235" t="s">
        <v>1</v>
      </c>
      <c r="F527" s="236" t="s">
        <v>619</v>
      </c>
      <c r="G527" s="233"/>
      <c r="H527" s="235" t="s">
        <v>1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160</v>
      </c>
      <c r="AU527" s="242" t="s">
        <v>89</v>
      </c>
      <c r="AV527" s="13" t="s">
        <v>87</v>
      </c>
      <c r="AW527" s="13" t="s">
        <v>34</v>
      </c>
      <c r="AX527" s="13" t="s">
        <v>79</v>
      </c>
      <c r="AY527" s="242" t="s">
        <v>151</v>
      </c>
    </row>
    <row r="528" s="14" customFormat="1">
      <c r="A528" s="14"/>
      <c r="B528" s="243"/>
      <c r="C528" s="244"/>
      <c r="D528" s="234" t="s">
        <v>160</v>
      </c>
      <c r="E528" s="245" t="s">
        <v>1</v>
      </c>
      <c r="F528" s="246" t="s">
        <v>620</v>
      </c>
      <c r="G528" s="244"/>
      <c r="H528" s="247">
        <v>31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160</v>
      </c>
      <c r="AU528" s="253" t="s">
        <v>89</v>
      </c>
      <c r="AV528" s="14" t="s">
        <v>89</v>
      </c>
      <c r="AW528" s="14" t="s">
        <v>34</v>
      </c>
      <c r="AX528" s="14" t="s">
        <v>87</v>
      </c>
      <c r="AY528" s="253" t="s">
        <v>151</v>
      </c>
    </row>
    <row r="529" s="2" customFormat="1" ht="21.75" customHeight="1">
      <c r="A529" s="39"/>
      <c r="B529" s="40"/>
      <c r="C529" s="219" t="s">
        <v>621</v>
      </c>
      <c r="D529" s="219" t="s">
        <v>153</v>
      </c>
      <c r="E529" s="220" t="s">
        <v>622</v>
      </c>
      <c r="F529" s="221" t="s">
        <v>623</v>
      </c>
      <c r="G529" s="222" t="s">
        <v>208</v>
      </c>
      <c r="H529" s="223">
        <v>78</v>
      </c>
      <c r="I529" s="224"/>
      <c r="J529" s="225">
        <f>ROUND(I529*H529,2)</f>
        <v>0</v>
      </c>
      <c r="K529" s="221" t="s">
        <v>157</v>
      </c>
      <c r="L529" s="45"/>
      <c r="M529" s="226" t="s">
        <v>1</v>
      </c>
      <c r="N529" s="227" t="s">
        <v>44</v>
      </c>
      <c r="O529" s="92"/>
      <c r="P529" s="228">
        <f>O529*H529</f>
        <v>0</v>
      </c>
      <c r="Q529" s="228">
        <v>9.0000000000000006E-05</v>
      </c>
      <c r="R529" s="228">
        <f>Q529*H529</f>
        <v>0.0070200000000000002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209</v>
      </c>
      <c r="AT529" s="230" t="s">
        <v>153</v>
      </c>
      <c r="AU529" s="230" t="s">
        <v>89</v>
      </c>
      <c r="AY529" s="18" t="s">
        <v>151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87</v>
      </c>
      <c r="BK529" s="231">
        <f>ROUND(I529*H529,2)</f>
        <v>0</v>
      </c>
      <c r="BL529" s="18" t="s">
        <v>209</v>
      </c>
      <c r="BM529" s="230" t="s">
        <v>624</v>
      </c>
    </row>
    <row r="530" s="13" customFormat="1">
      <c r="A530" s="13"/>
      <c r="B530" s="232"/>
      <c r="C530" s="233"/>
      <c r="D530" s="234" t="s">
        <v>160</v>
      </c>
      <c r="E530" s="235" t="s">
        <v>1</v>
      </c>
      <c r="F530" s="236" t="s">
        <v>625</v>
      </c>
      <c r="G530" s="233"/>
      <c r="H530" s="235" t="s">
        <v>1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160</v>
      </c>
      <c r="AU530" s="242" t="s">
        <v>89</v>
      </c>
      <c r="AV530" s="13" t="s">
        <v>87</v>
      </c>
      <c r="AW530" s="13" t="s">
        <v>34</v>
      </c>
      <c r="AX530" s="13" t="s">
        <v>79</v>
      </c>
      <c r="AY530" s="242" t="s">
        <v>151</v>
      </c>
    </row>
    <row r="531" s="14" customFormat="1">
      <c r="A531" s="14"/>
      <c r="B531" s="243"/>
      <c r="C531" s="244"/>
      <c r="D531" s="234" t="s">
        <v>160</v>
      </c>
      <c r="E531" s="245" t="s">
        <v>1</v>
      </c>
      <c r="F531" s="246" t="s">
        <v>626</v>
      </c>
      <c r="G531" s="244"/>
      <c r="H531" s="247">
        <v>78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160</v>
      </c>
      <c r="AU531" s="253" t="s">
        <v>89</v>
      </c>
      <c r="AV531" s="14" t="s">
        <v>89</v>
      </c>
      <c r="AW531" s="14" t="s">
        <v>34</v>
      </c>
      <c r="AX531" s="14" t="s">
        <v>87</v>
      </c>
      <c r="AY531" s="253" t="s">
        <v>151</v>
      </c>
    </row>
    <row r="532" s="2" customFormat="1" ht="16.5" customHeight="1">
      <c r="A532" s="39"/>
      <c r="B532" s="40"/>
      <c r="C532" s="219" t="s">
        <v>627</v>
      </c>
      <c r="D532" s="219" t="s">
        <v>153</v>
      </c>
      <c r="E532" s="220" t="s">
        <v>628</v>
      </c>
      <c r="F532" s="221" t="s">
        <v>629</v>
      </c>
      <c r="G532" s="222" t="s">
        <v>208</v>
      </c>
      <c r="H532" s="223">
        <v>25</v>
      </c>
      <c r="I532" s="224"/>
      <c r="J532" s="225">
        <f>ROUND(I532*H532,2)</f>
        <v>0</v>
      </c>
      <c r="K532" s="221" t="s">
        <v>157</v>
      </c>
      <c r="L532" s="45"/>
      <c r="M532" s="226" t="s">
        <v>1</v>
      </c>
      <c r="N532" s="227" t="s">
        <v>44</v>
      </c>
      <c r="O532" s="92"/>
      <c r="P532" s="228">
        <f>O532*H532</f>
        <v>0</v>
      </c>
      <c r="Q532" s="228">
        <v>0.0043800000000000002</v>
      </c>
      <c r="R532" s="228">
        <f>Q532*H532</f>
        <v>0.1095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158</v>
      </c>
      <c r="AT532" s="230" t="s">
        <v>153</v>
      </c>
      <c r="AU532" s="230" t="s">
        <v>89</v>
      </c>
      <c r="AY532" s="18" t="s">
        <v>151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87</v>
      </c>
      <c r="BK532" s="231">
        <f>ROUND(I532*H532,2)</f>
        <v>0</v>
      </c>
      <c r="BL532" s="18" t="s">
        <v>158</v>
      </c>
      <c r="BM532" s="230" t="s">
        <v>630</v>
      </c>
    </row>
    <row r="533" s="13" customFormat="1">
      <c r="A533" s="13"/>
      <c r="B533" s="232"/>
      <c r="C533" s="233"/>
      <c r="D533" s="234" t="s">
        <v>160</v>
      </c>
      <c r="E533" s="235" t="s">
        <v>1</v>
      </c>
      <c r="F533" s="236" t="s">
        <v>631</v>
      </c>
      <c r="G533" s="233"/>
      <c r="H533" s="235" t="s">
        <v>1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160</v>
      </c>
      <c r="AU533" s="242" t="s">
        <v>89</v>
      </c>
      <c r="AV533" s="13" t="s">
        <v>87</v>
      </c>
      <c r="AW533" s="13" t="s">
        <v>34</v>
      </c>
      <c r="AX533" s="13" t="s">
        <v>79</v>
      </c>
      <c r="AY533" s="242" t="s">
        <v>151</v>
      </c>
    </row>
    <row r="534" s="13" customFormat="1">
      <c r="A534" s="13"/>
      <c r="B534" s="232"/>
      <c r="C534" s="233"/>
      <c r="D534" s="234" t="s">
        <v>160</v>
      </c>
      <c r="E534" s="235" t="s">
        <v>1</v>
      </c>
      <c r="F534" s="236" t="s">
        <v>632</v>
      </c>
      <c r="G534" s="233"/>
      <c r="H534" s="235" t="s">
        <v>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160</v>
      </c>
      <c r="AU534" s="242" t="s">
        <v>89</v>
      </c>
      <c r="AV534" s="13" t="s">
        <v>87</v>
      </c>
      <c r="AW534" s="13" t="s">
        <v>34</v>
      </c>
      <c r="AX534" s="13" t="s">
        <v>79</v>
      </c>
      <c r="AY534" s="242" t="s">
        <v>151</v>
      </c>
    </row>
    <row r="535" s="14" customFormat="1">
      <c r="A535" s="14"/>
      <c r="B535" s="243"/>
      <c r="C535" s="244"/>
      <c r="D535" s="234" t="s">
        <v>160</v>
      </c>
      <c r="E535" s="245" t="s">
        <v>1</v>
      </c>
      <c r="F535" s="246" t="s">
        <v>633</v>
      </c>
      <c r="G535" s="244"/>
      <c r="H535" s="247">
        <v>22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160</v>
      </c>
      <c r="AU535" s="253" t="s">
        <v>89</v>
      </c>
      <c r="AV535" s="14" t="s">
        <v>89</v>
      </c>
      <c r="AW535" s="14" t="s">
        <v>34</v>
      </c>
      <c r="AX535" s="14" t="s">
        <v>79</v>
      </c>
      <c r="AY535" s="253" t="s">
        <v>151</v>
      </c>
    </row>
    <row r="536" s="14" customFormat="1">
      <c r="A536" s="14"/>
      <c r="B536" s="243"/>
      <c r="C536" s="244"/>
      <c r="D536" s="234" t="s">
        <v>160</v>
      </c>
      <c r="E536" s="245" t="s">
        <v>1</v>
      </c>
      <c r="F536" s="246" t="s">
        <v>634</v>
      </c>
      <c r="G536" s="244"/>
      <c r="H536" s="247">
        <v>3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160</v>
      </c>
      <c r="AU536" s="253" t="s">
        <v>89</v>
      </c>
      <c r="AV536" s="14" t="s">
        <v>89</v>
      </c>
      <c r="AW536" s="14" t="s">
        <v>34</v>
      </c>
      <c r="AX536" s="14" t="s">
        <v>79</v>
      </c>
      <c r="AY536" s="253" t="s">
        <v>151</v>
      </c>
    </row>
    <row r="537" s="15" customFormat="1">
      <c r="A537" s="15"/>
      <c r="B537" s="254"/>
      <c r="C537" s="255"/>
      <c r="D537" s="234" t="s">
        <v>160</v>
      </c>
      <c r="E537" s="256" t="s">
        <v>1</v>
      </c>
      <c r="F537" s="257" t="s">
        <v>166</v>
      </c>
      <c r="G537" s="255"/>
      <c r="H537" s="258">
        <v>25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4" t="s">
        <v>160</v>
      </c>
      <c r="AU537" s="264" t="s">
        <v>89</v>
      </c>
      <c r="AV537" s="15" t="s">
        <v>158</v>
      </c>
      <c r="AW537" s="15" t="s">
        <v>34</v>
      </c>
      <c r="AX537" s="15" t="s">
        <v>87</v>
      </c>
      <c r="AY537" s="264" t="s">
        <v>151</v>
      </c>
    </row>
    <row r="538" s="2" customFormat="1" ht="16.5" customHeight="1">
      <c r="A538" s="39"/>
      <c r="B538" s="40"/>
      <c r="C538" s="219" t="s">
        <v>635</v>
      </c>
      <c r="D538" s="219" t="s">
        <v>153</v>
      </c>
      <c r="E538" s="220" t="s">
        <v>636</v>
      </c>
      <c r="F538" s="221" t="s">
        <v>637</v>
      </c>
      <c r="G538" s="222" t="s">
        <v>388</v>
      </c>
      <c r="H538" s="223">
        <v>160</v>
      </c>
      <c r="I538" s="224"/>
      <c r="J538" s="225">
        <f>ROUND(I538*H538,2)</f>
        <v>0</v>
      </c>
      <c r="K538" s="221" t="s">
        <v>157</v>
      </c>
      <c r="L538" s="45"/>
      <c r="M538" s="226" t="s">
        <v>1</v>
      </c>
      <c r="N538" s="227" t="s">
        <v>44</v>
      </c>
      <c r="O538" s="92"/>
      <c r="P538" s="228">
        <f>O538*H538</f>
        <v>0</v>
      </c>
      <c r="Q538" s="228">
        <v>3.0000000000000001E-05</v>
      </c>
      <c r="R538" s="228">
        <f>Q538*H538</f>
        <v>0.0048000000000000004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158</v>
      </c>
      <c r="AT538" s="230" t="s">
        <v>153</v>
      </c>
      <c r="AU538" s="230" t="s">
        <v>89</v>
      </c>
      <c r="AY538" s="18" t="s">
        <v>151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87</v>
      </c>
      <c r="BK538" s="231">
        <f>ROUND(I538*H538,2)</f>
        <v>0</v>
      </c>
      <c r="BL538" s="18" t="s">
        <v>158</v>
      </c>
      <c r="BM538" s="230" t="s">
        <v>638</v>
      </c>
    </row>
    <row r="539" s="13" customFormat="1">
      <c r="A539" s="13"/>
      <c r="B539" s="232"/>
      <c r="C539" s="233"/>
      <c r="D539" s="234" t="s">
        <v>160</v>
      </c>
      <c r="E539" s="235" t="s">
        <v>1</v>
      </c>
      <c r="F539" s="236" t="s">
        <v>639</v>
      </c>
      <c r="G539" s="233"/>
      <c r="H539" s="235" t="s">
        <v>1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160</v>
      </c>
      <c r="AU539" s="242" t="s">
        <v>89</v>
      </c>
      <c r="AV539" s="13" t="s">
        <v>87</v>
      </c>
      <c r="AW539" s="13" t="s">
        <v>34</v>
      </c>
      <c r="AX539" s="13" t="s">
        <v>79</v>
      </c>
      <c r="AY539" s="242" t="s">
        <v>151</v>
      </c>
    </row>
    <row r="540" s="14" customFormat="1">
      <c r="A540" s="14"/>
      <c r="B540" s="243"/>
      <c r="C540" s="244"/>
      <c r="D540" s="234" t="s">
        <v>160</v>
      </c>
      <c r="E540" s="245" t="s">
        <v>1</v>
      </c>
      <c r="F540" s="246" t="s">
        <v>640</v>
      </c>
      <c r="G540" s="244"/>
      <c r="H540" s="247">
        <v>1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160</v>
      </c>
      <c r="AU540" s="253" t="s">
        <v>89</v>
      </c>
      <c r="AV540" s="14" t="s">
        <v>89</v>
      </c>
      <c r="AW540" s="14" t="s">
        <v>34</v>
      </c>
      <c r="AX540" s="14" t="s">
        <v>79</v>
      </c>
      <c r="AY540" s="253" t="s">
        <v>151</v>
      </c>
    </row>
    <row r="541" s="16" customFormat="1">
      <c r="A541" s="16"/>
      <c r="B541" s="275"/>
      <c r="C541" s="276"/>
      <c r="D541" s="234" t="s">
        <v>160</v>
      </c>
      <c r="E541" s="277" t="s">
        <v>1</v>
      </c>
      <c r="F541" s="278" t="s">
        <v>432</v>
      </c>
      <c r="G541" s="276"/>
      <c r="H541" s="279">
        <v>1</v>
      </c>
      <c r="I541" s="280"/>
      <c r="J541" s="276"/>
      <c r="K541" s="276"/>
      <c r="L541" s="281"/>
      <c r="M541" s="282"/>
      <c r="N541" s="283"/>
      <c r="O541" s="283"/>
      <c r="P541" s="283"/>
      <c r="Q541" s="283"/>
      <c r="R541" s="283"/>
      <c r="S541" s="283"/>
      <c r="T541" s="284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85" t="s">
        <v>160</v>
      </c>
      <c r="AU541" s="285" t="s">
        <v>89</v>
      </c>
      <c r="AV541" s="16" t="s">
        <v>176</v>
      </c>
      <c r="AW541" s="16" t="s">
        <v>34</v>
      </c>
      <c r="AX541" s="16" t="s">
        <v>79</v>
      </c>
      <c r="AY541" s="285" t="s">
        <v>151</v>
      </c>
    </row>
    <row r="542" s="13" customFormat="1">
      <c r="A542" s="13"/>
      <c r="B542" s="232"/>
      <c r="C542" s="233"/>
      <c r="D542" s="234" t="s">
        <v>160</v>
      </c>
      <c r="E542" s="235" t="s">
        <v>1</v>
      </c>
      <c r="F542" s="236" t="s">
        <v>641</v>
      </c>
      <c r="G542" s="233"/>
      <c r="H542" s="235" t="s">
        <v>1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160</v>
      </c>
      <c r="AU542" s="242" t="s">
        <v>89</v>
      </c>
      <c r="AV542" s="13" t="s">
        <v>87</v>
      </c>
      <c r="AW542" s="13" t="s">
        <v>34</v>
      </c>
      <c r="AX542" s="13" t="s">
        <v>79</v>
      </c>
      <c r="AY542" s="242" t="s">
        <v>151</v>
      </c>
    </row>
    <row r="543" s="14" customFormat="1">
      <c r="A543" s="14"/>
      <c r="B543" s="243"/>
      <c r="C543" s="244"/>
      <c r="D543" s="234" t="s">
        <v>160</v>
      </c>
      <c r="E543" s="245" t="s">
        <v>1</v>
      </c>
      <c r="F543" s="246" t="s">
        <v>642</v>
      </c>
      <c r="G543" s="244"/>
      <c r="H543" s="247">
        <v>3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160</v>
      </c>
      <c r="AU543" s="253" t="s">
        <v>89</v>
      </c>
      <c r="AV543" s="14" t="s">
        <v>89</v>
      </c>
      <c r="AW543" s="14" t="s">
        <v>34</v>
      </c>
      <c r="AX543" s="14" t="s">
        <v>79</v>
      </c>
      <c r="AY543" s="253" t="s">
        <v>151</v>
      </c>
    </row>
    <row r="544" s="16" customFormat="1">
      <c r="A544" s="16"/>
      <c r="B544" s="275"/>
      <c r="C544" s="276"/>
      <c r="D544" s="234" t="s">
        <v>160</v>
      </c>
      <c r="E544" s="277" t="s">
        <v>1</v>
      </c>
      <c r="F544" s="278" t="s">
        <v>439</v>
      </c>
      <c r="G544" s="276"/>
      <c r="H544" s="279">
        <v>3</v>
      </c>
      <c r="I544" s="280"/>
      <c r="J544" s="276"/>
      <c r="K544" s="276"/>
      <c r="L544" s="281"/>
      <c r="M544" s="282"/>
      <c r="N544" s="283"/>
      <c r="O544" s="283"/>
      <c r="P544" s="283"/>
      <c r="Q544" s="283"/>
      <c r="R544" s="283"/>
      <c r="S544" s="283"/>
      <c r="T544" s="284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85" t="s">
        <v>160</v>
      </c>
      <c r="AU544" s="285" t="s">
        <v>89</v>
      </c>
      <c r="AV544" s="16" t="s">
        <v>176</v>
      </c>
      <c r="AW544" s="16" t="s">
        <v>34</v>
      </c>
      <c r="AX544" s="16" t="s">
        <v>79</v>
      </c>
      <c r="AY544" s="285" t="s">
        <v>151</v>
      </c>
    </row>
    <row r="545" s="13" customFormat="1">
      <c r="A545" s="13"/>
      <c r="B545" s="232"/>
      <c r="C545" s="233"/>
      <c r="D545" s="234" t="s">
        <v>160</v>
      </c>
      <c r="E545" s="235" t="s">
        <v>1</v>
      </c>
      <c r="F545" s="236" t="s">
        <v>643</v>
      </c>
      <c r="G545" s="233"/>
      <c r="H545" s="235" t="s">
        <v>1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160</v>
      </c>
      <c r="AU545" s="242" t="s">
        <v>89</v>
      </c>
      <c r="AV545" s="13" t="s">
        <v>87</v>
      </c>
      <c r="AW545" s="13" t="s">
        <v>34</v>
      </c>
      <c r="AX545" s="13" t="s">
        <v>79</v>
      </c>
      <c r="AY545" s="242" t="s">
        <v>151</v>
      </c>
    </row>
    <row r="546" s="14" customFormat="1">
      <c r="A546" s="14"/>
      <c r="B546" s="243"/>
      <c r="C546" s="244"/>
      <c r="D546" s="234" t="s">
        <v>160</v>
      </c>
      <c r="E546" s="245" t="s">
        <v>1</v>
      </c>
      <c r="F546" s="246" t="s">
        <v>644</v>
      </c>
      <c r="G546" s="244"/>
      <c r="H546" s="247">
        <v>19</v>
      </c>
      <c r="I546" s="248"/>
      <c r="J546" s="244"/>
      <c r="K546" s="244"/>
      <c r="L546" s="249"/>
      <c r="M546" s="250"/>
      <c r="N546" s="251"/>
      <c r="O546" s="251"/>
      <c r="P546" s="251"/>
      <c r="Q546" s="251"/>
      <c r="R546" s="251"/>
      <c r="S546" s="251"/>
      <c r="T546" s="25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3" t="s">
        <v>160</v>
      </c>
      <c r="AU546" s="253" t="s">
        <v>89</v>
      </c>
      <c r="AV546" s="14" t="s">
        <v>89</v>
      </c>
      <c r="AW546" s="14" t="s">
        <v>34</v>
      </c>
      <c r="AX546" s="14" t="s">
        <v>79</v>
      </c>
      <c r="AY546" s="253" t="s">
        <v>151</v>
      </c>
    </row>
    <row r="547" s="16" customFormat="1">
      <c r="A547" s="16"/>
      <c r="B547" s="275"/>
      <c r="C547" s="276"/>
      <c r="D547" s="234" t="s">
        <v>160</v>
      </c>
      <c r="E547" s="277" t="s">
        <v>1</v>
      </c>
      <c r="F547" s="278" t="s">
        <v>510</v>
      </c>
      <c r="G547" s="276"/>
      <c r="H547" s="279">
        <v>19</v>
      </c>
      <c r="I547" s="280"/>
      <c r="J547" s="276"/>
      <c r="K547" s="276"/>
      <c r="L547" s="281"/>
      <c r="M547" s="282"/>
      <c r="N547" s="283"/>
      <c r="O547" s="283"/>
      <c r="P547" s="283"/>
      <c r="Q547" s="283"/>
      <c r="R547" s="283"/>
      <c r="S547" s="283"/>
      <c r="T547" s="284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85" t="s">
        <v>160</v>
      </c>
      <c r="AU547" s="285" t="s">
        <v>89</v>
      </c>
      <c r="AV547" s="16" t="s">
        <v>176</v>
      </c>
      <c r="AW547" s="16" t="s">
        <v>34</v>
      </c>
      <c r="AX547" s="16" t="s">
        <v>79</v>
      </c>
      <c r="AY547" s="285" t="s">
        <v>151</v>
      </c>
    </row>
    <row r="548" s="13" customFormat="1">
      <c r="A548" s="13"/>
      <c r="B548" s="232"/>
      <c r="C548" s="233"/>
      <c r="D548" s="234" t="s">
        <v>160</v>
      </c>
      <c r="E548" s="235" t="s">
        <v>1</v>
      </c>
      <c r="F548" s="236" t="s">
        <v>645</v>
      </c>
      <c r="G548" s="233"/>
      <c r="H548" s="235" t="s">
        <v>1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160</v>
      </c>
      <c r="AU548" s="242" t="s">
        <v>89</v>
      </c>
      <c r="AV548" s="13" t="s">
        <v>87</v>
      </c>
      <c r="AW548" s="13" t="s">
        <v>34</v>
      </c>
      <c r="AX548" s="13" t="s">
        <v>79</v>
      </c>
      <c r="AY548" s="242" t="s">
        <v>151</v>
      </c>
    </row>
    <row r="549" s="14" customFormat="1">
      <c r="A549" s="14"/>
      <c r="B549" s="243"/>
      <c r="C549" s="244"/>
      <c r="D549" s="234" t="s">
        <v>160</v>
      </c>
      <c r="E549" s="245" t="s">
        <v>1</v>
      </c>
      <c r="F549" s="246" t="s">
        <v>646</v>
      </c>
      <c r="G549" s="244"/>
      <c r="H549" s="247">
        <v>68.900000000000006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160</v>
      </c>
      <c r="AU549" s="253" t="s">
        <v>89</v>
      </c>
      <c r="AV549" s="14" t="s">
        <v>89</v>
      </c>
      <c r="AW549" s="14" t="s">
        <v>34</v>
      </c>
      <c r="AX549" s="14" t="s">
        <v>79</v>
      </c>
      <c r="AY549" s="253" t="s">
        <v>151</v>
      </c>
    </row>
    <row r="550" s="14" customFormat="1">
      <c r="A550" s="14"/>
      <c r="B550" s="243"/>
      <c r="C550" s="244"/>
      <c r="D550" s="234" t="s">
        <v>160</v>
      </c>
      <c r="E550" s="245" t="s">
        <v>1</v>
      </c>
      <c r="F550" s="246" t="s">
        <v>647</v>
      </c>
      <c r="G550" s="244"/>
      <c r="H550" s="247">
        <v>60.899999999999999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160</v>
      </c>
      <c r="AU550" s="253" t="s">
        <v>89</v>
      </c>
      <c r="AV550" s="14" t="s">
        <v>89</v>
      </c>
      <c r="AW550" s="14" t="s">
        <v>34</v>
      </c>
      <c r="AX550" s="14" t="s">
        <v>79</v>
      </c>
      <c r="AY550" s="253" t="s">
        <v>151</v>
      </c>
    </row>
    <row r="551" s="14" customFormat="1">
      <c r="A551" s="14"/>
      <c r="B551" s="243"/>
      <c r="C551" s="244"/>
      <c r="D551" s="234" t="s">
        <v>160</v>
      </c>
      <c r="E551" s="245" t="s">
        <v>1</v>
      </c>
      <c r="F551" s="246" t="s">
        <v>648</v>
      </c>
      <c r="G551" s="244"/>
      <c r="H551" s="247">
        <v>7.2000000000000002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160</v>
      </c>
      <c r="AU551" s="253" t="s">
        <v>89</v>
      </c>
      <c r="AV551" s="14" t="s">
        <v>89</v>
      </c>
      <c r="AW551" s="14" t="s">
        <v>34</v>
      </c>
      <c r="AX551" s="14" t="s">
        <v>79</v>
      </c>
      <c r="AY551" s="253" t="s">
        <v>151</v>
      </c>
    </row>
    <row r="552" s="16" customFormat="1">
      <c r="A552" s="16"/>
      <c r="B552" s="275"/>
      <c r="C552" s="276"/>
      <c r="D552" s="234" t="s">
        <v>160</v>
      </c>
      <c r="E552" s="277" t="s">
        <v>1</v>
      </c>
      <c r="F552" s="278" t="s">
        <v>517</v>
      </c>
      <c r="G552" s="276"/>
      <c r="H552" s="279">
        <v>137</v>
      </c>
      <c r="I552" s="280"/>
      <c r="J552" s="276"/>
      <c r="K552" s="276"/>
      <c r="L552" s="281"/>
      <c r="M552" s="282"/>
      <c r="N552" s="283"/>
      <c r="O552" s="283"/>
      <c r="P552" s="283"/>
      <c r="Q552" s="283"/>
      <c r="R552" s="283"/>
      <c r="S552" s="283"/>
      <c r="T552" s="284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85" t="s">
        <v>160</v>
      </c>
      <c r="AU552" s="285" t="s">
        <v>89</v>
      </c>
      <c r="AV552" s="16" t="s">
        <v>176</v>
      </c>
      <c r="AW552" s="16" t="s">
        <v>34</v>
      </c>
      <c r="AX552" s="16" t="s">
        <v>79</v>
      </c>
      <c r="AY552" s="285" t="s">
        <v>151</v>
      </c>
    </row>
    <row r="553" s="15" customFormat="1">
      <c r="A553" s="15"/>
      <c r="B553" s="254"/>
      <c r="C553" s="255"/>
      <c r="D553" s="234" t="s">
        <v>160</v>
      </c>
      <c r="E553" s="256" t="s">
        <v>1</v>
      </c>
      <c r="F553" s="257" t="s">
        <v>166</v>
      </c>
      <c r="G553" s="255"/>
      <c r="H553" s="258">
        <v>160</v>
      </c>
      <c r="I553" s="259"/>
      <c r="J553" s="255"/>
      <c r="K553" s="255"/>
      <c r="L553" s="260"/>
      <c r="M553" s="261"/>
      <c r="N553" s="262"/>
      <c r="O553" s="262"/>
      <c r="P553" s="262"/>
      <c r="Q553" s="262"/>
      <c r="R553" s="262"/>
      <c r="S553" s="262"/>
      <c r="T553" s="263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4" t="s">
        <v>160</v>
      </c>
      <c r="AU553" s="264" t="s">
        <v>89</v>
      </c>
      <c r="AV553" s="15" t="s">
        <v>158</v>
      </c>
      <c r="AW553" s="15" t="s">
        <v>34</v>
      </c>
      <c r="AX553" s="15" t="s">
        <v>87</v>
      </c>
      <c r="AY553" s="264" t="s">
        <v>151</v>
      </c>
    </row>
    <row r="554" s="2" customFormat="1" ht="16.5" customHeight="1">
      <c r="A554" s="39"/>
      <c r="B554" s="40"/>
      <c r="C554" s="265" t="s">
        <v>649</v>
      </c>
      <c r="D554" s="265" t="s">
        <v>177</v>
      </c>
      <c r="E554" s="266" t="s">
        <v>650</v>
      </c>
      <c r="F554" s="267" t="s">
        <v>651</v>
      </c>
      <c r="G554" s="268" t="s">
        <v>388</v>
      </c>
      <c r="H554" s="269">
        <v>1.05</v>
      </c>
      <c r="I554" s="270"/>
      <c r="J554" s="271">
        <f>ROUND(I554*H554,2)</f>
        <v>0</v>
      </c>
      <c r="K554" s="267" t="s">
        <v>157</v>
      </c>
      <c r="L554" s="272"/>
      <c r="M554" s="273" t="s">
        <v>1</v>
      </c>
      <c r="N554" s="274" t="s">
        <v>44</v>
      </c>
      <c r="O554" s="92"/>
      <c r="P554" s="228">
        <f>O554*H554</f>
        <v>0</v>
      </c>
      <c r="Q554" s="228">
        <v>0.00018000000000000001</v>
      </c>
      <c r="R554" s="228">
        <f>Q554*H554</f>
        <v>0.00018900000000000001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181</v>
      </c>
      <c r="AT554" s="230" t="s">
        <v>177</v>
      </c>
      <c r="AU554" s="230" t="s">
        <v>89</v>
      </c>
      <c r="AY554" s="18" t="s">
        <v>151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87</v>
      </c>
      <c r="BK554" s="231">
        <f>ROUND(I554*H554,2)</f>
        <v>0</v>
      </c>
      <c r="BL554" s="18" t="s">
        <v>158</v>
      </c>
      <c r="BM554" s="230" t="s">
        <v>652</v>
      </c>
    </row>
    <row r="555" s="13" customFormat="1">
      <c r="A555" s="13"/>
      <c r="B555" s="232"/>
      <c r="C555" s="233"/>
      <c r="D555" s="234" t="s">
        <v>160</v>
      </c>
      <c r="E555" s="235" t="s">
        <v>1</v>
      </c>
      <c r="F555" s="236" t="s">
        <v>653</v>
      </c>
      <c r="G555" s="233"/>
      <c r="H555" s="235" t="s">
        <v>1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160</v>
      </c>
      <c r="AU555" s="242" t="s">
        <v>89</v>
      </c>
      <c r="AV555" s="13" t="s">
        <v>87</v>
      </c>
      <c r="AW555" s="13" t="s">
        <v>34</v>
      </c>
      <c r="AX555" s="13" t="s">
        <v>79</v>
      </c>
      <c r="AY555" s="242" t="s">
        <v>151</v>
      </c>
    </row>
    <row r="556" s="13" customFormat="1">
      <c r="A556" s="13"/>
      <c r="B556" s="232"/>
      <c r="C556" s="233"/>
      <c r="D556" s="234" t="s">
        <v>160</v>
      </c>
      <c r="E556" s="235" t="s">
        <v>1</v>
      </c>
      <c r="F556" s="236" t="s">
        <v>654</v>
      </c>
      <c r="G556" s="233"/>
      <c r="H556" s="235" t="s">
        <v>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160</v>
      </c>
      <c r="AU556" s="242" t="s">
        <v>89</v>
      </c>
      <c r="AV556" s="13" t="s">
        <v>87</v>
      </c>
      <c r="AW556" s="13" t="s">
        <v>34</v>
      </c>
      <c r="AX556" s="13" t="s">
        <v>79</v>
      </c>
      <c r="AY556" s="242" t="s">
        <v>151</v>
      </c>
    </row>
    <row r="557" s="14" customFormat="1">
      <c r="A557" s="14"/>
      <c r="B557" s="243"/>
      <c r="C557" s="244"/>
      <c r="D557" s="234" t="s">
        <v>160</v>
      </c>
      <c r="E557" s="245" t="s">
        <v>1</v>
      </c>
      <c r="F557" s="246" t="s">
        <v>655</v>
      </c>
      <c r="G557" s="244"/>
      <c r="H557" s="247">
        <v>1.05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3" t="s">
        <v>160</v>
      </c>
      <c r="AU557" s="253" t="s">
        <v>89</v>
      </c>
      <c r="AV557" s="14" t="s">
        <v>89</v>
      </c>
      <c r="AW557" s="14" t="s">
        <v>34</v>
      </c>
      <c r="AX557" s="14" t="s">
        <v>87</v>
      </c>
      <c r="AY557" s="253" t="s">
        <v>151</v>
      </c>
    </row>
    <row r="558" s="2" customFormat="1" ht="16.5" customHeight="1">
      <c r="A558" s="39"/>
      <c r="B558" s="40"/>
      <c r="C558" s="265" t="s">
        <v>656</v>
      </c>
      <c r="D558" s="265" t="s">
        <v>177</v>
      </c>
      <c r="E558" s="266" t="s">
        <v>657</v>
      </c>
      <c r="F558" s="267" t="s">
        <v>658</v>
      </c>
      <c r="G558" s="268" t="s">
        <v>388</v>
      </c>
      <c r="H558" s="269">
        <v>3.1499999999999999</v>
      </c>
      <c r="I558" s="270"/>
      <c r="J558" s="271">
        <f>ROUND(I558*H558,2)</f>
        <v>0</v>
      </c>
      <c r="K558" s="267" t="s">
        <v>157</v>
      </c>
      <c r="L558" s="272"/>
      <c r="M558" s="273" t="s">
        <v>1</v>
      </c>
      <c r="N558" s="274" t="s">
        <v>44</v>
      </c>
      <c r="O558" s="92"/>
      <c r="P558" s="228">
        <f>O558*H558</f>
        <v>0</v>
      </c>
      <c r="Q558" s="228">
        <v>0.00022000000000000001</v>
      </c>
      <c r="R558" s="228">
        <f>Q558*H558</f>
        <v>0.00069300000000000004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181</v>
      </c>
      <c r="AT558" s="230" t="s">
        <v>177</v>
      </c>
      <c r="AU558" s="230" t="s">
        <v>89</v>
      </c>
      <c r="AY558" s="18" t="s">
        <v>151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87</v>
      </c>
      <c r="BK558" s="231">
        <f>ROUND(I558*H558,2)</f>
        <v>0</v>
      </c>
      <c r="BL558" s="18" t="s">
        <v>158</v>
      </c>
      <c r="BM558" s="230" t="s">
        <v>659</v>
      </c>
    </row>
    <row r="559" s="13" customFormat="1">
      <c r="A559" s="13"/>
      <c r="B559" s="232"/>
      <c r="C559" s="233"/>
      <c r="D559" s="234" t="s">
        <v>160</v>
      </c>
      <c r="E559" s="235" t="s">
        <v>1</v>
      </c>
      <c r="F559" s="236" t="s">
        <v>653</v>
      </c>
      <c r="G559" s="233"/>
      <c r="H559" s="235" t="s">
        <v>1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160</v>
      </c>
      <c r="AU559" s="242" t="s">
        <v>89</v>
      </c>
      <c r="AV559" s="13" t="s">
        <v>87</v>
      </c>
      <c r="AW559" s="13" t="s">
        <v>34</v>
      </c>
      <c r="AX559" s="13" t="s">
        <v>79</v>
      </c>
      <c r="AY559" s="242" t="s">
        <v>151</v>
      </c>
    </row>
    <row r="560" s="13" customFormat="1">
      <c r="A560" s="13"/>
      <c r="B560" s="232"/>
      <c r="C560" s="233"/>
      <c r="D560" s="234" t="s">
        <v>160</v>
      </c>
      <c r="E560" s="235" t="s">
        <v>1</v>
      </c>
      <c r="F560" s="236" t="s">
        <v>660</v>
      </c>
      <c r="G560" s="233"/>
      <c r="H560" s="235" t="s">
        <v>1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160</v>
      </c>
      <c r="AU560" s="242" t="s">
        <v>89</v>
      </c>
      <c r="AV560" s="13" t="s">
        <v>87</v>
      </c>
      <c r="AW560" s="13" t="s">
        <v>34</v>
      </c>
      <c r="AX560" s="13" t="s">
        <v>79</v>
      </c>
      <c r="AY560" s="242" t="s">
        <v>151</v>
      </c>
    </row>
    <row r="561" s="14" customFormat="1">
      <c r="A561" s="14"/>
      <c r="B561" s="243"/>
      <c r="C561" s="244"/>
      <c r="D561" s="234" t="s">
        <v>160</v>
      </c>
      <c r="E561" s="245" t="s">
        <v>1</v>
      </c>
      <c r="F561" s="246" t="s">
        <v>661</v>
      </c>
      <c r="G561" s="244"/>
      <c r="H561" s="247">
        <v>3.1499999999999999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160</v>
      </c>
      <c r="AU561" s="253" t="s">
        <v>89</v>
      </c>
      <c r="AV561" s="14" t="s">
        <v>89</v>
      </c>
      <c r="AW561" s="14" t="s">
        <v>34</v>
      </c>
      <c r="AX561" s="14" t="s">
        <v>87</v>
      </c>
      <c r="AY561" s="253" t="s">
        <v>151</v>
      </c>
    </row>
    <row r="562" s="2" customFormat="1" ht="16.5" customHeight="1">
      <c r="A562" s="39"/>
      <c r="B562" s="40"/>
      <c r="C562" s="265" t="s">
        <v>662</v>
      </c>
      <c r="D562" s="265" t="s">
        <v>177</v>
      </c>
      <c r="E562" s="266" t="s">
        <v>663</v>
      </c>
      <c r="F562" s="267" t="s">
        <v>664</v>
      </c>
      <c r="G562" s="268" t="s">
        <v>388</v>
      </c>
      <c r="H562" s="269">
        <v>21</v>
      </c>
      <c r="I562" s="270"/>
      <c r="J562" s="271">
        <f>ROUND(I562*H562,2)</f>
        <v>0</v>
      </c>
      <c r="K562" s="267" t="s">
        <v>157</v>
      </c>
      <c r="L562" s="272"/>
      <c r="M562" s="273" t="s">
        <v>1</v>
      </c>
      <c r="N562" s="274" t="s">
        <v>44</v>
      </c>
      <c r="O562" s="92"/>
      <c r="P562" s="228">
        <f>O562*H562</f>
        <v>0</v>
      </c>
      <c r="Q562" s="228">
        <v>0.00032000000000000003</v>
      </c>
      <c r="R562" s="228">
        <f>Q562*H562</f>
        <v>0.0067200000000000003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181</v>
      </c>
      <c r="AT562" s="230" t="s">
        <v>177</v>
      </c>
      <c r="AU562" s="230" t="s">
        <v>89</v>
      </c>
      <c r="AY562" s="18" t="s">
        <v>151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87</v>
      </c>
      <c r="BK562" s="231">
        <f>ROUND(I562*H562,2)</f>
        <v>0</v>
      </c>
      <c r="BL562" s="18" t="s">
        <v>158</v>
      </c>
      <c r="BM562" s="230" t="s">
        <v>665</v>
      </c>
    </row>
    <row r="563" s="13" customFormat="1">
      <c r="A563" s="13"/>
      <c r="B563" s="232"/>
      <c r="C563" s="233"/>
      <c r="D563" s="234" t="s">
        <v>160</v>
      </c>
      <c r="E563" s="235" t="s">
        <v>1</v>
      </c>
      <c r="F563" s="236" t="s">
        <v>653</v>
      </c>
      <c r="G563" s="233"/>
      <c r="H563" s="235" t="s">
        <v>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160</v>
      </c>
      <c r="AU563" s="242" t="s">
        <v>89</v>
      </c>
      <c r="AV563" s="13" t="s">
        <v>87</v>
      </c>
      <c r="AW563" s="13" t="s">
        <v>34</v>
      </c>
      <c r="AX563" s="13" t="s">
        <v>79</v>
      </c>
      <c r="AY563" s="242" t="s">
        <v>151</v>
      </c>
    </row>
    <row r="564" s="13" customFormat="1">
      <c r="A564" s="13"/>
      <c r="B564" s="232"/>
      <c r="C564" s="233"/>
      <c r="D564" s="234" t="s">
        <v>160</v>
      </c>
      <c r="E564" s="235" t="s">
        <v>1</v>
      </c>
      <c r="F564" s="236" t="s">
        <v>666</v>
      </c>
      <c r="G564" s="233"/>
      <c r="H564" s="235" t="s">
        <v>1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160</v>
      </c>
      <c r="AU564" s="242" t="s">
        <v>89</v>
      </c>
      <c r="AV564" s="13" t="s">
        <v>87</v>
      </c>
      <c r="AW564" s="13" t="s">
        <v>34</v>
      </c>
      <c r="AX564" s="13" t="s">
        <v>79</v>
      </c>
      <c r="AY564" s="242" t="s">
        <v>151</v>
      </c>
    </row>
    <row r="565" s="14" customFormat="1">
      <c r="A565" s="14"/>
      <c r="B565" s="243"/>
      <c r="C565" s="244"/>
      <c r="D565" s="234" t="s">
        <v>160</v>
      </c>
      <c r="E565" s="245" t="s">
        <v>1</v>
      </c>
      <c r="F565" s="246" t="s">
        <v>667</v>
      </c>
      <c r="G565" s="244"/>
      <c r="H565" s="247">
        <v>20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3" t="s">
        <v>160</v>
      </c>
      <c r="AU565" s="253" t="s">
        <v>89</v>
      </c>
      <c r="AV565" s="14" t="s">
        <v>89</v>
      </c>
      <c r="AW565" s="14" t="s">
        <v>34</v>
      </c>
      <c r="AX565" s="14" t="s">
        <v>87</v>
      </c>
      <c r="AY565" s="253" t="s">
        <v>151</v>
      </c>
    </row>
    <row r="566" s="14" customFormat="1">
      <c r="A566" s="14"/>
      <c r="B566" s="243"/>
      <c r="C566" s="244"/>
      <c r="D566" s="234" t="s">
        <v>160</v>
      </c>
      <c r="E566" s="244"/>
      <c r="F566" s="246" t="s">
        <v>668</v>
      </c>
      <c r="G566" s="244"/>
      <c r="H566" s="247">
        <v>21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160</v>
      </c>
      <c r="AU566" s="253" t="s">
        <v>89</v>
      </c>
      <c r="AV566" s="14" t="s">
        <v>89</v>
      </c>
      <c r="AW566" s="14" t="s">
        <v>4</v>
      </c>
      <c r="AX566" s="14" t="s">
        <v>87</v>
      </c>
      <c r="AY566" s="253" t="s">
        <v>151</v>
      </c>
    </row>
    <row r="567" s="2" customFormat="1" ht="16.5" customHeight="1">
      <c r="A567" s="39"/>
      <c r="B567" s="40"/>
      <c r="C567" s="265" t="s">
        <v>669</v>
      </c>
      <c r="D567" s="265" t="s">
        <v>177</v>
      </c>
      <c r="E567" s="266" t="s">
        <v>670</v>
      </c>
      <c r="F567" s="267" t="s">
        <v>671</v>
      </c>
      <c r="G567" s="268" t="s">
        <v>388</v>
      </c>
      <c r="H567" s="269">
        <v>151.19999999999999</v>
      </c>
      <c r="I567" s="270"/>
      <c r="J567" s="271">
        <f>ROUND(I567*H567,2)</f>
        <v>0</v>
      </c>
      <c r="K567" s="267" t="s">
        <v>157</v>
      </c>
      <c r="L567" s="272"/>
      <c r="M567" s="273" t="s">
        <v>1</v>
      </c>
      <c r="N567" s="274" t="s">
        <v>44</v>
      </c>
      <c r="O567" s="92"/>
      <c r="P567" s="228">
        <f>O567*H567</f>
        <v>0</v>
      </c>
      <c r="Q567" s="228">
        <v>0.00059999999999999995</v>
      </c>
      <c r="R567" s="228">
        <f>Q567*H567</f>
        <v>0.090719999999999981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181</v>
      </c>
      <c r="AT567" s="230" t="s">
        <v>177</v>
      </c>
      <c r="AU567" s="230" t="s">
        <v>89</v>
      </c>
      <c r="AY567" s="18" t="s">
        <v>151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87</v>
      </c>
      <c r="BK567" s="231">
        <f>ROUND(I567*H567,2)</f>
        <v>0</v>
      </c>
      <c r="BL567" s="18" t="s">
        <v>158</v>
      </c>
      <c r="BM567" s="230" t="s">
        <v>672</v>
      </c>
    </row>
    <row r="568" s="13" customFormat="1">
      <c r="A568" s="13"/>
      <c r="B568" s="232"/>
      <c r="C568" s="233"/>
      <c r="D568" s="234" t="s">
        <v>160</v>
      </c>
      <c r="E568" s="235" t="s">
        <v>1</v>
      </c>
      <c r="F568" s="236" t="s">
        <v>653</v>
      </c>
      <c r="G568" s="233"/>
      <c r="H568" s="235" t="s">
        <v>1</v>
      </c>
      <c r="I568" s="237"/>
      <c r="J568" s="233"/>
      <c r="K568" s="233"/>
      <c r="L568" s="238"/>
      <c r="M568" s="239"/>
      <c r="N568" s="240"/>
      <c r="O568" s="240"/>
      <c r="P568" s="240"/>
      <c r="Q568" s="240"/>
      <c r="R568" s="240"/>
      <c r="S568" s="240"/>
      <c r="T568" s="24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2" t="s">
        <v>160</v>
      </c>
      <c r="AU568" s="242" t="s">
        <v>89</v>
      </c>
      <c r="AV568" s="13" t="s">
        <v>87</v>
      </c>
      <c r="AW568" s="13" t="s">
        <v>34</v>
      </c>
      <c r="AX568" s="13" t="s">
        <v>79</v>
      </c>
      <c r="AY568" s="242" t="s">
        <v>151</v>
      </c>
    </row>
    <row r="569" s="13" customFormat="1">
      <c r="A569" s="13"/>
      <c r="B569" s="232"/>
      <c r="C569" s="233"/>
      <c r="D569" s="234" t="s">
        <v>160</v>
      </c>
      <c r="E569" s="235" t="s">
        <v>1</v>
      </c>
      <c r="F569" s="236" t="s">
        <v>673</v>
      </c>
      <c r="G569" s="233"/>
      <c r="H569" s="235" t="s">
        <v>1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2" t="s">
        <v>160</v>
      </c>
      <c r="AU569" s="242" t="s">
        <v>89</v>
      </c>
      <c r="AV569" s="13" t="s">
        <v>87</v>
      </c>
      <c r="AW569" s="13" t="s">
        <v>34</v>
      </c>
      <c r="AX569" s="13" t="s">
        <v>79</v>
      </c>
      <c r="AY569" s="242" t="s">
        <v>151</v>
      </c>
    </row>
    <row r="570" s="14" customFormat="1">
      <c r="A570" s="14"/>
      <c r="B570" s="243"/>
      <c r="C570" s="244"/>
      <c r="D570" s="234" t="s">
        <v>160</v>
      </c>
      <c r="E570" s="245" t="s">
        <v>1</v>
      </c>
      <c r="F570" s="246" t="s">
        <v>674</v>
      </c>
      <c r="G570" s="244"/>
      <c r="H570" s="247">
        <v>144</v>
      </c>
      <c r="I570" s="248"/>
      <c r="J570" s="244"/>
      <c r="K570" s="244"/>
      <c r="L570" s="249"/>
      <c r="M570" s="250"/>
      <c r="N570" s="251"/>
      <c r="O570" s="251"/>
      <c r="P570" s="251"/>
      <c r="Q570" s="251"/>
      <c r="R570" s="251"/>
      <c r="S570" s="251"/>
      <c r="T570" s="25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3" t="s">
        <v>160</v>
      </c>
      <c r="AU570" s="253" t="s">
        <v>89</v>
      </c>
      <c r="AV570" s="14" t="s">
        <v>89</v>
      </c>
      <c r="AW570" s="14" t="s">
        <v>34</v>
      </c>
      <c r="AX570" s="14" t="s">
        <v>87</v>
      </c>
      <c r="AY570" s="253" t="s">
        <v>151</v>
      </c>
    </row>
    <row r="571" s="14" customFormat="1">
      <c r="A571" s="14"/>
      <c r="B571" s="243"/>
      <c r="C571" s="244"/>
      <c r="D571" s="234" t="s">
        <v>160</v>
      </c>
      <c r="E571" s="244"/>
      <c r="F571" s="246" t="s">
        <v>675</v>
      </c>
      <c r="G571" s="244"/>
      <c r="H571" s="247">
        <v>151.19999999999999</v>
      </c>
      <c r="I571" s="248"/>
      <c r="J571" s="244"/>
      <c r="K571" s="244"/>
      <c r="L571" s="249"/>
      <c r="M571" s="250"/>
      <c r="N571" s="251"/>
      <c r="O571" s="251"/>
      <c r="P571" s="251"/>
      <c r="Q571" s="251"/>
      <c r="R571" s="251"/>
      <c r="S571" s="251"/>
      <c r="T571" s="25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3" t="s">
        <v>160</v>
      </c>
      <c r="AU571" s="253" t="s">
        <v>89</v>
      </c>
      <c r="AV571" s="14" t="s">
        <v>89</v>
      </c>
      <c r="AW571" s="14" t="s">
        <v>4</v>
      </c>
      <c r="AX571" s="14" t="s">
        <v>87</v>
      </c>
      <c r="AY571" s="253" t="s">
        <v>151</v>
      </c>
    </row>
    <row r="572" s="2" customFormat="1" ht="16.5" customHeight="1">
      <c r="A572" s="39"/>
      <c r="B572" s="40"/>
      <c r="C572" s="219" t="s">
        <v>676</v>
      </c>
      <c r="D572" s="219" t="s">
        <v>153</v>
      </c>
      <c r="E572" s="220" t="s">
        <v>677</v>
      </c>
      <c r="F572" s="221" t="s">
        <v>678</v>
      </c>
      <c r="G572" s="222" t="s">
        <v>388</v>
      </c>
      <c r="H572" s="223">
        <v>642</v>
      </c>
      <c r="I572" s="224"/>
      <c r="J572" s="225">
        <f>ROUND(I572*H572,2)</f>
        <v>0</v>
      </c>
      <c r="K572" s="221" t="s">
        <v>157</v>
      </c>
      <c r="L572" s="45"/>
      <c r="M572" s="226" t="s">
        <v>1</v>
      </c>
      <c r="N572" s="227" t="s">
        <v>44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158</v>
      </c>
      <c r="AT572" s="230" t="s">
        <v>153</v>
      </c>
      <c r="AU572" s="230" t="s">
        <v>89</v>
      </c>
      <c r="AY572" s="18" t="s">
        <v>151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87</v>
      </c>
      <c r="BK572" s="231">
        <f>ROUND(I572*H572,2)</f>
        <v>0</v>
      </c>
      <c r="BL572" s="18" t="s">
        <v>158</v>
      </c>
      <c r="BM572" s="230" t="s">
        <v>679</v>
      </c>
    </row>
    <row r="573" s="13" customFormat="1">
      <c r="A573" s="13"/>
      <c r="B573" s="232"/>
      <c r="C573" s="233"/>
      <c r="D573" s="234" t="s">
        <v>160</v>
      </c>
      <c r="E573" s="235" t="s">
        <v>1</v>
      </c>
      <c r="F573" s="236" t="s">
        <v>680</v>
      </c>
      <c r="G573" s="233"/>
      <c r="H573" s="235" t="s">
        <v>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160</v>
      </c>
      <c r="AU573" s="242" t="s">
        <v>89</v>
      </c>
      <c r="AV573" s="13" t="s">
        <v>87</v>
      </c>
      <c r="AW573" s="13" t="s">
        <v>34</v>
      </c>
      <c r="AX573" s="13" t="s">
        <v>79</v>
      </c>
      <c r="AY573" s="242" t="s">
        <v>151</v>
      </c>
    </row>
    <row r="574" s="14" customFormat="1">
      <c r="A574" s="14"/>
      <c r="B574" s="243"/>
      <c r="C574" s="244"/>
      <c r="D574" s="234" t="s">
        <v>160</v>
      </c>
      <c r="E574" s="245" t="s">
        <v>1</v>
      </c>
      <c r="F574" s="246" t="s">
        <v>681</v>
      </c>
      <c r="G574" s="244"/>
      <c r="H574" s="247">
        <v>106.40000000000001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160</v>
      </c>
      <c r="AU574" s="253" t="s">
        <v>89</v>
      </c>
      <c r="AV574" s="14" t="s">
        <v>89</v>
      </c>
      <c r="AW574" s="14" t="s">
        <v>34</v>
      </c>
      <c r="AX574" s="14" t="s">
        <v>79</v>
      </c>
      <c r="AY574" s="253" t="s">
        <v>151</v>
      </c>
    </row>
    <row r="575" s="14" customFormat="1">
      <c r="A575" s="14"/>
      <c r="B575" s="243"/>
      <c r="C575" s="244"/>
      <c r="D575" s="234" t="s">
        <v>160</v>
      </c>
      <c r="E575" s="245" t="s">
        <v>1</v>
      </c>
      <c r="F575" s="246" t="s">
        <v>682</v>
      </c>
      <c r="G575" s="244"/>
      <c r="H575" s="247">
        <v>41.359999999999999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3" t="s">
        <v>160</v>
      </c>
      <c r="AU575" s="253" t="s">
        <v>89</v>
      </c>
      <c r="AV575" s="14" t="s">
        <v>89</v>
      </c>
      <c r="AW575" s="14" t="s">
        <v>34</v>
      </c>
      <c r="AX575" s="14" t="s">
        <v>79</v>
      </c>
      <c r="AY575" s="253" t="s">
        <v>151</v>
      </c>
    </row>
    <row r="576" s="13" customFormat="1">
      <c r="A576" s="13"/>
      <c r="B576" s="232"/>
      <c r="C576" s="233"/>
      <c r="D576" s="234" t="s">
        <v>160</v>
      </c>
      <c r="E576" s="235" t="s">
        <v>1</v>
      </c>
      <c r="F576" s="236" t="s">
        <v>683</v>
      </c>
      <c r="G576" s="233"/>
      <c r="H576" s="235" t="s">
        <v>1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160</v>
      </c>
      <c r="AU576" s="242" t="s">
        <v>89</v>
      </c>
      <c r="AV576" s="13" t="s">
        <v>87</v>
      </c>
      <c r="AW576" s="13" t="s">
        <v>34</v>
      </c>
      <c r="AX576" s="13" t="s">
        <v>79</v>
      </c>
      <c r="AY576" s="242" t="s">
        <v>151</v>
      </c>
    </row>
    <row r="577" s="14" customFormat="1">
      <c r="A577" s="14"/>
      <c r="B577" s="243"/>
      <c r="C577" s="244"/>
      <c r="D577" s="234" t="s">
        <v>160</v>
      </c>
      <c r="E577" s="245" t="s">
        <v>1</v>
      </c>
      <c r="F577" s="246" t="s">
        <v>684</v>
      </c>
      <c r="G577" s="244"/>
      <c r="H577" s="247">
        <v>39.5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160</v>
      </c>
      <c r="AU577" s="253" t="s">
        <v>89</v>
      </c>
      <c r="AV577" s="14" t="s">
        <v>89</v>
      </c>
      <c r="AW577" s="14" t="s">
        <v>34</v>
      </c>
      <c r="AX577" s="14" t="s">
        <v>79</v>
      </c>
      <c r="AY577" s="253" t="s">
        <v>151</v>
      </c>
    </row>
    <row r="578" s="14" customFormat="1">
      <c r="A578" s="14"/>
      <c r="B578" s="243"/>
      <c r="C578" s="244"/>
      <c r="D578" s="234" t="s">
        <v>160</v>
      </c>
      <c r="E578" s="245" t="s">
        <v>1</v>
      </c>
      <c r="F578" s="246" t="s">
        <v>685</v>
      </c>
      <c r="G578" s="244"/>
      <c r="H578" s="247">
        <v>9.7400000000000002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160</v>
      </c>
      <c r="AU578" s="253" t="s">
        <v>89</v>
      </c>
      <c r="AV578" s="14" t="s">
        <v>89</v>
      </c>
      <c r="AW578" s="14" t="s">
        <v>34</v>
      </c>
      <c r="AX578" s="14" t="s">
        <v>79</v>
      </c>
      <c r="AY578" s="253" t="s">
        <v>151</v>
      </c>
    </row>
    <row r="579" s="16" customFormat="1">
      <c r="A579" s="16"/>
      <c r="B579" s="275"/>
      <c r="C579" s="276"/>
      <c r="D579" s="234" t="s">
        <v>160</v>
      </c>
      <c r="E579" s="277" t="s">
        <v>1</v>
      </c>
      <c r="F579" s="278" t="s">
        <v>432</v>
      </c>
      <c r="G579" s="276"/>
      <c r="H579" s="279">
        <v>197</v>
      </c>
      <c r="I579" s="280"/>
      <c r="J579" s="276"/>
      <c r="K579" s="276"/>
      <c r="L579" s="281"/>
      <c r="M579" s="282"/>
      <c r="N579" s="283"/>
      <c r="O579" s="283"/>
      <c r="P579" s="283"/>
      <c r="Q579" s="283"/>
      <c r="R579" s="283"/>
      <c r="S579" s="283"/>
      <c r="T579" s="284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85" t="s">
        <v>160</v>
      </c>
      <c r="AU579" s="285" t="s">
        <v>89</v>
      </c>
      <c r="AV579" s="16" t="s">
        <v>176</v>
      </c>
      <c r="AW579" s="16" t="s">
        <v>34</v>
      </c>
      <c r="AX579" s="16" t="s">
        <v>79</v>
      </c>
      <c r="AY579" s="285" t="s">
        <v>151</v>
      </c>
    </row>
    <row r="580" s="13" customFormat="1">
      <c r="A580" s="13"/>
      <c r="B580" s="232"/>
      <c r="C580" s="233"/>
      <c r="D580" s="234" t="s">
        <v>160</v>
      </c>
      <c r="E580" s="235" t="s">
        <v>1</v>
      </c>
      <c r="F580" s="236" t="s">
        <v>686</v>
      </c>
      <c r="G580" s="233"/>
      <c r="H580" s="235" t="s">
        <v>1</v>
      </c>
      <c r="I580" s="237"/>
      <c r="J580" s="233"/>
      <c r="K580" s="233"/>
      <c r="L580" s="238"/>
      <c r="M580" s="239"/>
      <c r="N580" s="240"/>
      <c r="O580" s="240"/>
      <c r="P580" s="240"/>
      <c r="Q580" s="240"/>
      <c r="R580" s="240"/>
      <c r="S580" s="240"/>
      <c r="T580" s="24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2" t="s">
        <v>160</v>
      </c>
      <c r="AU580" s="242" t="s">
        <v>89</v>
      </c>
      <c r="AV580" s="13" t="s">
        <v>87</v>
      </c>
      <c r="AW580" s="13" t="s">
        <v>34</v>
      </c>
      <c r="AX580" s="13" t="s">
        <v>79</v>
      </c>
      <c r="AY580" s="242" t="s">
        <v>151</v>
      </c>
    </row>
    <row r="581" s="14" customFormat="1">
      <c r="A581" s="14"/>
      <c r="B581" s="243"/>
      <c r="C581" s="244"/>
      <c r="D581" s="234" t="s">
        <v>160</v>
      </c>
      <c r="E581" s="245" t="s">
        <v>1</v>
      </c>
      <c r="F581" s="246" t="s">
        <v>687</v>
      </c>
      <c r="G581" s="244"/>
      <c r="H581" s="247">
        <v>76.400000000000006</v>
      </c>
      <c r="I581" s="248"/>
      <c r="J581" s="244"/>
      <c r="K581" s="244"/>
      <c r="L581" s="249"/>
      <c r="M581" s="250"/>
      <c r="N581" s="251"/>
      <c r="O581" s="251"/>
      <c r="P581" s="251"/>
      <c r="Q581" s="251"/>
      <c r="R581" s="251"/>
      <c r="S581" s="251"/>
      <c r="T581" s="25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3" t="s">
        <v>160</v>
      </c>
      <c r="AU581" s="253" t="s">
        <v>89</v>
      </c>
      <c r="AV581" s="14" t="s">
        <v>89</v>
      </c>
      <c r="AW581" s="14" t="s">
        <v>34</v>
      </c>
      <c r="AX581" s="14" t="s">
        <v>79</v>
      </c>
      <c r="AY581" s="253" t="s">
        <v>151</v>
      </c>
    </row>
    <row r="582" s="14" customFormat="1">
      <c r="A582" s="14"/>
      <c r="B582" s="243"/>
      <c r="C582" s="244"/>
      <c r="D582" s="234" t="s">
        <v>160</v>
      </c>
      <c r="E582" s="245" t="s">
        <v>1</v>
      </c>
      <c r="F582" s="246" t="s">
        <v>688</v>
      </c>
      <c r="G582" s="244"/>
      <c r="H582" s="247">
        <v>8.5999999999999996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160</v>
      </c>
      <c r="AU582" s="253" t="s">
        <v>89</v>
      </c>
      <c r="AV582" s="14" t="s">
        <v>89</v>
      </c>
      <c r="AW582" s="14" t="s">
        <v>34</v>
      </c>
      <c r="AX582" s="14" t="s">
        <v>79</v>
      </c>
      <c r="AY582" s="253" t="s">
        <v>151</v>
      </c>
    </row>
    <row r="583" s="16" customFormat="1">
      <c r="A583" s="16"/>
      <c r="B583" s="275"/>
      <c r="C583" s="276"/>
      <c r="D583" s="234" t="s">
        <v>160</v>
      </c>
      <c r="E583" s="277" t="s">
        <v>1</v>
      </c>
      <c r="F583" s="278" t="s">
        <v>439</v>
      </c>
      <c r="G583" s="276"/>
      <c r="H583" s="279">
        <v>85</v>
      </c>
      <c r="I583" s="280"/>
      <c r="J583" s="276"/>
      <c r="K583" s="276"/>
      <c r="L583" s="281"/>
      <c r="M583" s="282"/>
      <c r="N583" s="283"/>
      <c r="O583" s="283"/>
      <c r="P583" s="283"/>
      <c r="Q583" s="283"/>
      <c r="R583" s="283"/>
      <c r="S583" s="283"/>
      <c r="T583" s="284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T583" s="285" t="s">
        <v>160</v>
      </c>
      <c r="AU583" s="285" t="s">
        <v>89</v>
      </c>
      <c r="AV583" s="16" t="s">
        <v>176</v>
      </c>
      <c r="AW583" s="16" t="s">
        <v>34</v>
      </c>
      <c r="AX583" s="16" t="s">
        <v>79</v>
      </c>
      <c r="AY583" s="285" t="s">
        <v>151</v>
      </c>
    </row>
    <row r="584" s="13" customFormat="1">
      <c r="A584" s="13"/>
      <c r="B584" s="232"/>
      <c r="C584" s="233"/>
      <c r="D584" s="234" t="s">
        <v>160</v>
      </c>
      <c r="E584" s="235" t="s">
        <v>1</v>
      </c>
      <c r="F584" s="236" t="s">
        <v>689</v>
      </c>
      <c r="G584" s="233"/>
      <c r="H584" s="235" t="s">
        <v>1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160</v>
      </c>
      <c r="AU584" s="242" t="s">
        <v>89</v>
      </c>
      <c r="AV584" s="13" t="s">
        <v>87</v>
      </c>
      <c r="AW584" s="13" t="s">
        <v>34</v>
      </c>
      <c r="AX584" s="13" t="s">
        <v>79</v>
      </c>
      <c r="AY584" s="242" t="s">
        <v>151</v>
      </c>
    </row>
    <row r="585" s="14" customFormat="1">
      <c r="A585" s="14"/>
      <c r="B585" s="243"/>
      <c r="C585" s="244"/>
      <c r="D585" s="234" t="s">
        <v>160</v>
      </c>
      <c r="E585" s="245" t="s">
        <v>1</v>
      </c>
      <c r="F585" s="246" t="s">
        <v>684</v>
      </c>
      <c r="G585" s="244"/>
      <c r="H585" s="247">
        <v>39.5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3" t="s">
        <v>160</v>
      </c>
      <c r="AU585" s="253" t="s">
        <v>89</v>
      </c>
      <c r="AV585" s="14" t="s">
        <v>89</v>
      </c>
      <c r="AW585" s="14" t="s">
        <v>34</v>
      </c>
      <c r="AX585" s="14" t="s">
        <v>79</v>
      </c>
      <c r="AY585" s="253" t="s">
        <v>151</v>
      </c>
    </row>
    <row r="586" s="14" customFormat="1">
      <c r="A586" s="14"/>
      <c r="B586" s="243"/>
      <c r="C586" s="244"/>
      <c r="D586" s="234" t="s">
        <v>160</v>
      </c>
      <c r="E586" s="245" t="s">
        <v>1</v>
      </c>
      <c r="F586" s="246" t="s">
        <v>690</v>
      </c>
      <c r="G586" s="244"/>
      <c r="H586" s="247">
        <v>14.34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160</v>
      </c>
      <c r="AU586" s="253" t="s">
        <v>89</v>
      </c>
      <c r="AV586" s="14" t="s">
        <v>89</v>
      </c>
      <c r="AW586" s="14" t="s">
        <v>34</v>
      </c>
      <c r="AX586" s="14" t="s">
        <v>79</v>
      </c>
      <c r="AY586" s="253" t="s">
        <v>151</v>
      </c>
    </row>
    <row r="587" s="13" customFormat="1">
      <c r="A587" s="13"/>
      <c r="B587" s="232"/>
      <c r="C587" s="233"/>
      <c r="D587" s="234" t="s">
        <v>160</v>
      </c>
      <c r="E587" s="235" t="s">
        <v>1</v>
      </c>
      <c r="F587" s="236" t="s">
        <v>691</v>
      </c>
      <c r="G587" s="233"/>
      <c r="H587" s="235" t="s">
        <v>1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2" t="s">
        <v>160</v>
      </c>
      <c r="AU587" s="242" t="s">
        <v>89</v>
      </c>
      <c r="AV587" s="13" t="s">
        <v>87</v>
      </c>
      <c r="AW587" s="13" t="s">
        <v>34</v>
      </c>
      <c r="AX587" s="13" t="s">
        <v>79</v>
      </c>
      <c r="AY587" s="242" t="s">
        <v>151</v>
      </c>
    </row>
    <row r="588" s="14" customFormat="1">
      <c r="A588" s="14"/>
      <c r="B588" s="243"/>
      <c r="C588" s="244"/>
      <c r="D588" s="234" t="s">
        <v>160</v>
      </c>
      <c r="E588" s="245" t="s">
        <v>1</v>
      </c>
      <c r="F588" s="246" t="s">
        <v>692</v>
      </c>
      <c r="G588" s="244"/>
      <c r="H588" s="247">
        <v>25.199999999999999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3" t="s">
        <v>160</v>
      </c>
      <c r="AU588" s="253" t="s">
        <v>89</v>
      </c>
      <c r="AV588" s="14" t="s">
        <v>89</v>
      </c>
      <c r="AW588" s="14" t="s">
        <v>34</v>
      </c>
      <c r="AX588" s="14" t="s">
        <v>79</v>
      </c>
      <c r="AY588" s="253" t="s">
        <v>151</v>
      </c>
    </row>
    <row r="589" s="14" customFormat="1">
      <c r="A589" s="14"/>
      <c r="B589" s="243"/>
      <c r="C589" s="244"/>
      <c r="D589" s="234" t="s">
        <v>160</v>
      </c>
      <c r="E589" s="245" t="s">
        <v>1</v>
      </c>
      <c r="F589" s="246" t="s">
        <v>693</v>
      </c>
      <c r="G589" s="244"/>
      <c r="H589" s="247">
        <v>7.96</v>
      </c>
      <c r="I589" s="248"/>
      <c r="J589" s="244"/>
      <c r="K589" s="244"/>
      <c r="L589" s="249"/>
      <c r="M589" s="250"/>
      <c r="N589" s="251"/>
      <c r="O589" s="251"/>
      <c r="P589" s="251"/>
      <c r="Q589" s="251"/>
      <c r="R589" s="251"/>
      <c r="S589" s="251"/>
      <c r="T589" s="25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3" t="s">
        <v>160</v>
      </c>
      <c r="AU589" s="253" t="s">
        <v>89</v>
      </c>
      <c r="AV589" s="14" t="s">
        <v>89</v>
      </c>
      <c r="AW589" s="14" t="s">
        <v>34</v>
      </c>
      <c r="AX589" s="14" t="s">
        <v>79</v>
      </c>
      <c r="AY589" s="253" t="s">
        <v>151</v>
      </c>
    </row>
    <row r="590" s="16" customFormat="1">
      <c r="A590" s="16"/>
      <c r="B590" s="275"/>
      <c r="C590" s="276"/>
      <c r="D590" s="234" t="s">
        <v>160</v>
      </c>
      <c r="E590" s="277" t="s">
        <v>1</v>
      </c>
      <c r="F590" s="278" t="s">
        <v>510</v>
      </c>
      <c r="G590" s="276"/>
      <c r="H590" s="279">
        <v>87</v>
      </c>
      <c r="I590" s="280"/>
      <c r="J590" s="276"/>
      <c r="K590" s="276"/>
      <c r="L590" s="281"/>
      <c r="M590" s="282"/>
      <c r="N590" s="283"/>
      <c r="O590" s="283"/>
      <c r="P590" s="283"/>
      <c r="Q590" s="283"/>
      <c r="R590" s="283"/>
      <c r="S590" s="283"/>
      <c r="T590" s="284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85" t="s">
        <v>160</v>
      </c>
      <c r="AU590" s="285" t="s">
        <v>89</v>
      </c>
      <c r="AV590" s="16" t="s">
        <v>176</v>
      </c>
      <c r="AW590" s="16" t="s">
        <v>34</v>
      </c>
      <c r="AX590" s="16" t="s">
        <v>79</v>
      </c>
      <c r="AY590" s="285" t="s">
        <v>151</v>
      </c>
    </row>
    <row r="591" s="13" customFormat="1">
      <c r="A591" s="13"/>
      <c r="B591" s="232"/>
      <c r="C591" s="233"/>
      <c r="D591" s="234" t="s">
        <v>160</v>
      </c>
      <c r="E591" s="235" t="s">
        <v>1</v>
      </c>
      <c r="F591" s="236" t="s">
        <v>694</v>
      </c>
      <c r="G591" s="233"/>
      <c r="H591" s="235" t="s">
        <v>1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160</v>
      </c>
      <c r="AU591" s="242" t="s">
        <v>89</v>
      </c>
      <c r="AV591" s="13" t="s">
        <v>87</v>
      </c>
      <c r="AW591" s="13" t="s">
        <v>34</v>
      </c>
      <c r="AX591" s="13" t="s">
        <v>79</v>
      </c>
      <c r="AY591" s="242" t="s">
        <v>151</v>
      </c>
    </row>
    <row r="592" s="14" customFormat="1">
      <c r="A592" s="14"/>
      <c r="B592" s="243"/>
      <c r="C592" s="244"/>
      <c r="D592" s="234" t="s">
        <v>160</v>
      </c>
      <c r="E592" s="245" t="s">
        <v>1</v>
      </c>
      <c r="F592" s="246" t="s">
        <v>695</v>
      </c>
      <c r="G592" s="244"/>
      <c r="H592" s="247">
        <v>16.800000000000001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160</v>
      </c>
      <c r="AU592" s="253" t="s">
        <v>89</v>
      </c>
      <c r="AV592" s="14" t="s">
        <v>89</v>
      </c>
      <c r="AW592" s="14" t="s">
        <v>34</v>
      </c>
      <c r="AX592" s="14" t="s">
        <v>79</v>
      </c>
      <c r="AY592" s="253" t="s">
        <v>151</v>
      </c>
    </row>
    <row r="593" s="14" customFormat="1">
      <c r="A593" s="14"/>
      <c r="B593" s="243"/>
      <c r="C593" s="244"/>
      <c r="D593" s="234" t="s">
        <v>160</v>
      </c>
      <c r="E593" s="245" t="s">
        <v>1</v>
      </c>
      <c r="F593" s="246" t="s">
        <v>696</v>
      </c>
      <c r="G593" s="244"/>
      <c r="H593" s="247">
        <v>2.2000000000000002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3" t="s">
        <v>160</v>
      </c>
      <c r="AU593" s="253" t="s">
        <v>89</v>
      </c>
      <c r="AV593" s="14" t="s">
        <v>89</v>
      </c>
      <c r="AW593" s="14" t="s">
        <v>34</v>
      </c>
      <c r="AX593" s="14" t="s">
        <v>79</v>
      </c>
      <c r="AY593" s="253" t="s">
        <v>151</v>
      </c>
    </row>
    <row r="594" s="16" customFormat="1">
      <c r="A594" s="16"/>
      <c r="B594" s="275"/>
      <c r="C594" s="276"/>
      <c r="D594" s="234" t="s">
        <v>160</v>
      </c>
      <c r="E594" s="277" t="s">
        <v>1</v>
      </c>
      <c r="F594" s="278" t="s">
        <v>517</v>
      </c>
      <c r="G594" s="276"/>
      <c r="H594" s="279">
        <v>19</v>
      </c>
      <c r="I594" s="280"/>
      <c r="J594" s="276"/>
      <c r="K594" s="276"/>
      <c r="L594" s="281"/>
      <c r="M594" s="282"/>
      <c r="N594" s="283"/>
      <c r="O594" s="283"/>
      <c r="P594" s="283"/>
      <c r="Q594" s="283"/>
      <c r="R594" s="283"/>
      <c r="S594" s="283"/>
      <c r="T594" s="284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T594" s="285" t="s">
        <v>160</v>
      </c>
      <c r="AU594" s="285" t="s">
        <v>89</v>
      </c>
      <c r="AV594" s="16" t="s">
        <v>176</v>
      </c>
      <c r="AW594" s="16" t="s">
        <v>34</v>
      </c>
      <c r="AX594" s="16" t="s">
        <v>79</v>
      </c>
      <c r="AY594" s="285" t="s">
        <v>151</v>
      </c>
    </row>
    <row r="595" s="13" customFormat="1">
      <c r="A595" s="13"/>
      <c r="B595" s="232"/>
      <c r="C595" s="233"/>
      <c r="D595" s="234" t="s">
        <v>160</v>
      </c>
      <c r="E595" s="235" t="s">
        <v>1</v>
      </c>
      <c r="F595" s="236" t="s">
        <v>697</v>
      </c>
      <c r="G595" s="233"/>
      <c r="H595" s="235" t="s">
        <v>1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160</v>
      </c>
      <c r="AU595" s="242" t="s">
        <v>89</v>
      </c>
      <c r="AV595" s="13" t="s">
        <v>87</v>
      </c>
      <c r="AW595" s="13" t="s">
        <v>34</v>
      </c>
      <c r="AX595" s="13" t="s">
        <v>79</v>
      </c>
      <c r="AY595" s="242" t="s">
        <v>151</v>
      </c>
    </row>
    <row r="596" s="14" customFormat="1">
      <c r="A596" s="14"/>
      <c r="B596" s="243"/>
      <c r="C596" s="244"/>
      <c r="D596" s="234" t="s">
        <v>160</v>
      </c>
      <c r="E596" s="245" t="s">
        <v>1</v>
      </c>
      <c r="F596" s="246" t="s">
        <v>391</v>
      </c>
      <c r="G596" s="244"/>
      <c r="H596" s="247">
        <v>21.199999999999999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160</v>
      </c>
      <c r="AU596" s="253" t="s">
        <v>89</v>
      </c>
      <c r="AV596" s="14" t="s">
        <v>89</v>
      </c>
      <c r="AW596" s="14" t="s">
        <v>34</v>
      </c>
      <c r="AX596" s="14" t="s">
        <v>79</v>
      </c>
      <c r="AY596" s="253" t="s">
        <v>151</v>
      </c>
    </row>
    <row r="597" s="14" customFormat="1">
      <c r="A597" s="14"/>
      <c r="B597" s="243"/>
      <c r="C597" s="244"/>
      <c r="D597" s="234" t="s">
        <v>160</v>
      </c>
      <c r="E597" s="245" t="s">
        <v>1</v>
      </c>
      <c r="F597" s="246" t="s">
        <v>392</v>
      </c>
      <c r="G597" s="244"/>
      <c r="H597" s="247">
        <v>20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160</v>
      </c>
      <c r="AU597" s="253" t="s">
        <v>89</v>
      </c>
      <c r="AV597" s="14" t="s">
        <v>89</v>
      </c>
      <c r="AW597" s="14" t="s">
        <v>34</v>
      </c>
      <c r="AX597" s="14" t="s">
        <v>79</v>
      </c>
      <c r="AY597" s="253" t="s">
        <v>151</v>
      </c>
    </row>
    <row r="598" s="14" customFormat="1">
      <c r="A598" s="14"/>
      <c r="B598" s="243"/>
      <c r="C598" s="244"/>
      <c r="D598" s="234" t="s">
        <v>160</v>
      </c>
      <c r="E598" s="245" t="s">
        <v>1</v>
      </c>
      <c r="F598" s="246" t="s">
        <v>393</v>
      </c>
      <c r="G598" s="244"/>
      <c r="H598" s="247">
        <v>3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160</v>
      </c>
      <c r="AU598" s="253" t="s">
        <v>89</v>
      </c>
      <c r="AV598" s="14" t="s">
        <v>89</v>
      </c>
      <c r="AW598" s="14" t="s">
        <v>34</v>
      </c>
      <c r="AX598" s="14" t="s">
        <v>79</v>
      </c>
      <c r="AY598" s="253" t="s">
        <v>151</v>
      </c>
    </row>
    <row r="599" s="14" customFormat="1">
      <c r="A599" s="14"/>
      <c r="B599" s="243"/>
      <c r="C599" s="244"/>
      <c r="D599" s="234" t="s">
        <v>160</v>
      </c>
      <c r="E599" s="245" t="s">
        <v>1</v>
      </c>
      <c r="F599" s="246" t="s">
        <v>394</v>
      </c>
      <c r="G599" s="244"/>
      <c r="H599" s="247">
        <v>25.140000000000001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160</v>
      </c>
      <c r="AU599" s="253" t="s">
        <v>89</v>
      </c>
      <c r="AV599" s="14" t="s">
        <v>89</v>
      </c>
      <c r="AW599" s="14" t="s">
        <v>34</v>
      </c>
      <c r="AX599" s="14" t="s">
        <v>79</v>
      </c>
      <c r="AY599" s="253" t="s">
        <v>151</v>
      </c>
    </row>
    <row r="600" s="14" customFormat="1">
      <c r="A600" s="14"/>
      <c r="B600" s="243"/>
      <c r="C600" s="244"/>
      <c r="D600" s="234" t="s">
        <v>160</v>
      </c>
      <c r="E600" s="245" t="s">
        <v>1</v>
      </c>
      <c r="F600" s="246" t="s">
        <v>395</v>
      </c>
      <c r="G600" s="244"/>
      <c r="H600" s="247">
        <v>65.599999999999994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160</v>
      </c>
      <c r="AU600" s="253" t="s">
        <v>89</v>
      </c>
      <c r="AV600" s="14" t="s">
        <v>89</v>
      </c>
      <c r="AW600" s="14" t="s">
        <v>34</v>
      </c>
      <c r="AX600" s="14" t="s">
        <v>79</v>
      </c>
      <c r="AY600" s="253" t="s">
        <v>151</v>
      </c>
    </row>
    <row r="601" s="14" customFormat="1">
      <c r="A601" s="14"/>
      <c r="B601" s="243"/>
      <c r="C601" s="244"/>
      <c r="D601" s="234" t="s">
        <v>160</v>
      </c>
      <c r="E601" s="245" t="s">
        <v>1</v>
      </c>
      <c r="F601" s="246" t="s">
        <v>396</v>
      </c>
      <c r="G601" s="244"/>
      <c r="H601" s="247">
        <v>16.48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160</v>
      </c>
      <c r="AU601" s="253" t="s">
        <v>89</v>
      </c>
      <c r="AV601" s="14" t="s">
        <v>89</v>
      </c>
      <c r="AW601" s="14" t="s">
        <v>34</v>
      </c>
      <c r="AX601" s="14" t="s">
        <v>79</v>
      </c>
      <c r="AY601" s="253" t="s">
        <v>151</v>
      </c>
    </row>
    <row r="602" s="14" customFormat="1">
      <c r="A602" s="14"/>
      <c r="B602" s="243"/>
      <c r="C602" s="244"/>
      <c r="D602" s="234" t="s">
        <v>160</v>
      </c>
      <c r="E602" s="245" t="s">
        <v>1</v>
      </c>
      <c r="F602" s="246" t="s">
        <v>397</v>
      </c>
      <c r="G602" s="244"/>
      <c r="H602" s="247">
        <v>18.350000000000001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160</v>
      </c>
      <c r="AU602" s="253" t="s">
        <v>89</v>
      </c>
      <c r="AV602" s="14" t="s">
        <v>89</v>
      </c>
      <c r="AW602" s="14" t="s">
        <v>34</v>
      </c>
      <c r="AX602" s="14" t="s">
        <v>79</v>
      </c>
      <c r="AY602" s="253" t="s">
        <v>151</v>
      </c>
    </row>
    <row r="603" s="14" customFormat="1">
      <c r="A603" s="14"/>
      <c r="B603" s="243"/>
      <c r="C603" s="244"/>
      <c r="D603" s="234" t="s">
        <v>160</v>
      </c>
      <c r="E603" s="245" t="s">
        <v>1</v>
      </c>
      <c r="F603" s="246" t="s">
        <v>398</v>
      </c>
      <c r="G603" s="244"/>
      <c r="H603" s="247">
        <v>25.149999999999999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3" t="s">
        <v>160</v>
      </c>
      <c r="AU603" s="253" t="s">
        <v>89</v>
      </c>
      <c r="AV603" s="14" t="s">
        <v>89</v>
      </c>
      <c r="AW603" s="14" t="s">
        <v>34</v>
      </c>
      <c r="AX603" s="14" t="s">
        <v>79</v>
      </c>
      <c r="AY603" s="253" t="s">
        <v>151</v>
      </c>
    </row>
    <row r="604" s="14" customFormat="1">
      <c r="A604" s="14"/>
      <c r="B604" s="243"/>
      <c r="C604" s="244"/>
      <c r="D604" s="234" t="s">
        <v>160</v>
      </c>
      <c r="E604" s="245" t="s">
        <v>1</v>
      </c>
      <c r="F604" s="246" t="s">
        <v>399</v>
      </c>
      <c r="G604" s="244"/>
      <c r="H604" s="247">
        <v>20.079999999999998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160</v>
      </c>
      <c r="AU604" s="253" t="s">
        <v>89</v>
      </c>
      <c r="AV604" s="14" t="s">
        <v>89</v>
      </c>
      <c r="AW604" s="14" t="s">
        <v>34</v>
      </c>
      <c r="AX604" s="14" t="s">
        <v>79</v>
      </c>
      <c r="AY604" s="253" t="s">
        <v>151</v>
      </c>
    </row>
    <row r="605" s="16" customFormat="1">
      <c r="A605" s="16"/>
      <c r="B605" s="275"/>
      <c r="C605" s="276"/>
      <c r="D605" s="234" t="s">
        <v>160</v>
      </c>
      <c r="E605" s="277" t="s">
        <v>1</v>
      </c>
      <c r="F605" s="278" t="s">
        <v>698</v>
      </c>
      <c r="G605" s="276"/>
      <c r="H605" s="279">
        <v>215</v>
      </c>
      <c r="I605" s="280"/>
      <c r="J605" s="276"/>
      <c r="K605" s="276"/>
      <c r="L605" s="281"/>
      <c r="M605" s="282"/>
      <c r="N605" s="283"/>
      <c r="O605" s="283"/>
      <c r="P605" s="283"/>
      <c r="Q605" s="283"/>
      <c r="R605" s="283"/>
      <c r="S605" s="283"/>
      <c r="T605" s="284"/>
      <c r="U605" s="16"/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T605" s="285" t="s">
        <v>160</v>
      </c>
      <c r="AU605" s="285" t="s">
        <v>89</v>
      </c>
      <c r="AV605" s="16" t="s">
        <v>176</v>
      </c>
      <c r="AW605" s="16" t="s">
        <v>34</v>
      </c>
      <c r="AX605" s="16" t="s">
        <v>79</v>
      </c>
      <c r="AY605" s="285" t="s">
        <v>151</v>
      </c>
    </row>
    <row r="606" s="13" customFormat="1">
      <c r="A606" s="13"/>
      <c r="B606" s="232"/>
      <c r="C606" s="233"/>
      <c r="D606" s="234" t="s">
        <v>160</v>
      </c>
      <c r="E606" s="235" t="s">
        <v>1</v>
      </c>
      <c r="F606" s="236" t="s">
        <v>699</v>
      </c>
      <c r="G606" s="233"/>
      <c r="H606" s="235" t="s">
        <v>1</v>
      </c>
      <c r="I606" s="237"/>
      <c r="J606" s="233"/>
      <c r="K606" s="233"/>
      <c r="L606" s="238"/>
      <c r="M606" s="239"/>
      <c r="N606" s="240"/>
      <c r="O606" s="240"/>
      <c r="P606" s="240"/>
      <c r="Q606" s="240"/>
      <c r="R606" s="240"/>
      <c r="S606" s="240"/>
      <c r="T606" s="24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2" t="s">
        <v>160</v>
      </c>
      <c r="AU606" s="242" t="s">
        <v>89</v>
      </c>
      <c r="AV606" s="13" t="s">
        <v>87</v>
      </c>
      <c r="AW606" s="13" t="s">
        <v>34</v>
      </c>
      <c r="AX606" s="13" t="s">
        <v>79</v>
      </c>
      <c r="AY606" s="242" t="s">
        <v>151</v>
      </c>
    </row>
    <row r="607" s="14" customFormat="1">
      <c r="A607" s="14"/>
      <c r="B607" s="243"/>
      <c r="C607" s="244"/>
      <c r="D607" s="234" t="s">
        <v>160</v>
      </c>
      <c r="E607" s="245" t="s">
        <v>1</v>
      </c>
      <c r="F607" s="246" t="s">
        <v>700</v>
      </c>
      <c r="G607" s="244"/>
      <c r="H607" s="247">
        <v>33.600000000000001</v>
      </c>
      <c r="I607" s="248"/>
      <c r="J607" s="244"/>
      <c r="K607" s="244"/>
      <c r="L607" s="249"/>
      <c r="M607" s="250"/>
      <c r="N607" s="251"/>
      <c r="O607" s="251"/>
      <c r="P607" s="251"/>
      <c r="Q607" s="251"/>
      <c r="R607" s="251"/>
      <c r="S607" s="251"/>
      <c r="T607" s="25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3" t="s">
        <v>160</v>
      </c>
      <c r="AU607" s="253" t="s">
        <v>89</v>
      </c>
      <c r="AV607" s="14" t="s">
        <v>89</v>
      </c>
      <c r="AW607" s="14" t="s">
        <v>34</v>
      </c>
      <c r="AX607" s="14" t="s">
        <v>79</v>
      </c>
      <c r="AY607" s="253" t="s">
        <v>151</v>
      </c>
    </row>
    <row r="608" s="14" customFormat="1">
      <c r="A608" s="14"/>
      <c r="B608" s="243"/>
      <c r="C608" s="244"/>
      <c r="D608" s="234" t="s">
        <v>160</v>
      </c>
      <c r="E608" s="245" t="s">
        <v>1</v>
      </c>
      <c r="F608" s="246" t="s">
        <v>701</v>
      </c>
      <c r="G608" s="244"/>
      <c r="H608" s="247">
        <v>5.4000000000000004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160</v>
      </c>
      <c r="AU608" s="253" t="s">
        <v>89</v>
      </c>
      <c r="AV608" s="14" t="s">
        <v>89</v>
      </c>
      <c r="AW608" s="14" t="s">
        <v>34</v>
      </c>
      <c r="AX608" s="14" t="s">
        <v>79</v>
      </c>
      <c r="AY608" s="253" t="s">
        <v>151</v>
      </c>
    </row>
    <row r="609" s="16" customFormat="1">
      <c r="A609" s="16"/>
      <c r="B609" s="275"/>
      <c r="C609" s="276"/>
      <c r="D609" s="234" t="s">
        <v>160</v>
      </c>
      <c r="E609" s="277" t="s">
        <v>1</v>
      </c>
      <c r="F609" s="278" t="s">
        <v>702</v>
      </c>
      <c r="G609" s="276"/>
      <c r="H609" s="279">
        <v>39</v>
      </c>
      <c r="I609" s="280"/>
      <c r="J609" s="276"/>
      <c r="K609" s="276"/>
      <c r="L609" s="281"/>
      <c r="M609" s="282"/>
      <c r="N609" s="283"/>
      <c r="O609" s="283"/>
      <c r="P609" s="283"/>
      <c r="Q609" s="283"/>
      <c r="R609" s="283"/>
      <c r="S609" s="283"/>
      <c r="T609" s="284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85" t="s">
        <v>160</v>
      </c>
      <c r="AU609" s="285" t="s">
        <v>89</v>
      </c>
      <c r="AV609" s="16" t="s">
        <v>176</v>
      </c>
      <c r="AW609" s="16" t="s">
        <v>34</v>
      </c>
      <c r="AX609" s="16" t="s">
        <v>79</v>
      </c>
      <c r="AY609" s="285" t="s">
        <v>151</v>
      </c>
    </row>
    <row r="610" s="15" customFormat="1">
      <c r="A610" s="15"/>
      <c r="B610" s="254"/>
      <c r="C610" s="255"/>
      <c r="D610" s="234" t="s">
        <v>160</v>
      </c>
      <c r="E610" s="256" t="s">
        <v>1</v>
      </c>
      <c r="F610" s="257" t="s">
        <v>166</v>
      </c>
      <c r="G610" s="255"/>
      <c r="H610" s="258">
        <v>642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4" t="s">
        <v>160</v>
      </c>
      <c r="AU610" s="264" t="s">
        <v>89</v>
      </c>
      <c r="AV610" s="15" t="s">
        <v>158</v>
      </c>
      <c r="AW610" s="15" t="s">
        <v>34</v>
      </c>
      <c r="AX610" s="15" t="s">
        <v>87</v>
      </c>
      <c r="AY610" s="264" t="s">
        <v>151</v>
      </c>
    </row>
    <row r="611" s="2" customFormat="1" ht="16.5" customHeight="1">
      <c r="A611" s="39"/>
      <c r="B611" s="40"/>
      <c r="C611" s="265" t="s">
        <v>703</v>
      </c>
      <c r="D611" s="265" t="s">
        <v>177</v>
      </c>
      <c r="E611" s="266" t="s">
        <v>704</v>
      </c>
      <c r="F611" s="267" t="s">
        <v>705</v>
      </c>
      <c r="G611" s="268" t="s">
        <v>388</v>
      </c>
      <c r="H611" s="269">
        <v>217.34999999999999</v>
      </c>
      <c r="I611" s="270"/>
      <c r="J611" s="271">
        <f>ROUND(I611*H611,2)</f>
        <v>0</v>
      </c>
      <c r="K611" s="267" t="s">
        <v>157</v>
      </c>
      <c r="L611" s="272"/>
      <c r="M611" s="273" t="s">
        <v>1</v>
      </c>
      <c r="N611" s="274" t="s">
        <v>44</v>
      </c>
      <c r="O611" s="92"/>
      <c r="P611" s="228">
        <f>O611*H611</f>
        <v>0</v>
      </c>
      <c r="Q611" s="228">
        <v>4.0000000000000003E-05</v>
      </c>
      <c r="R611" s="228">
        <f>Q611*H611</f>
        <v>0.0086940000000000003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181</v>
      </c>
      <c r="AT611" s="230" t="s">
        <v>177</v>
      </c>
      <c r="AU611" s="230" t="s">
        <v>89</v>
      </c>
      <c r="AY611" s="18" t="s">
        <v>151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87</v>
      </c>
      <c r="BK611" s="231">
        <f>ROUND(I611*H611,2)</f>
        <v>0</v>
      </c>
      <c r="BL611" s="18" t="s">
        <v>158</v>
      </c>
      <c r="BM611" s="230" t="s">
        <v>706</v>
      </c>
    </row>
    <row r="612" s="13" customFormat="1">
      <c r="A612" s="13"/>
      <c r="B612" s="232"/>
      <c r="C612" s="233"/>
      <c r="D612" s="234" t="s">
        <v>160</v>
      </c>
      <c r="E612" s="235" t="s">
        <v>1</v>
      </c>
      <c r="F612" s="236" t="s">
        <v>707</v>
      </c>
      <c r="G612" s="233"/>
      <c r="H612" s="235" t="s">
        <v>1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2" t="s">
        <v>160</v>
      </c>
      <c r="AU612" s="242" t="s">
        <v>89</v>
      </c>
      <c r="AV612" s="13" t="s">
        <v>87</v>
      </c>
      <c r="AW612" s="13" t="s">
        <v>34</v>
      </c>
      <c r="AX612" s="13" t="s">
        <v>79</v>
      </c>
      <c r="AY612" s="242" t="s">
        <v>151</v>
      </c>
    </row>
    <row r="613" s="14" customFormat="1">
      <c r="A613" s="14"/>
      <c r="B613" s="243"/>
      <c r="C613" s="244"/>
      <c r="D613" s="234" t="s">
        <v>160</v>
      </c>
      <c r="E613" s="245" t="s">
        <v>1</v>
      </c>
      <c r="F613" s="246" t="s">
        <v>708</v>
      </c>
      <c r="G613" s="244"/>
      <c r="H613" s="247">
        <v>207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3" t="s">
        <v>160</v>
      </c>
      <c r="AU613" s="253" t="s">
        <v>89</v>
      </c>
      <c r="AV613" s="14" t="s">
        <v>89</v>
      </c>
      <c r="AW613" s="14" t="s">
        <v>34</v>
      </c>
      <c r="AX613" s="14" t="s">
        <v>87</v>
      </c>
      <c r="AY613" s="253" t="s">
        <v>151</v>
      </c>
    </row>
    <row r="614" s="14" customFormat="1">
      <c r="A614" s="14"/>
      <c r="B614" s="243"/>
      <c r="C614" s="244"/>
      <c r="D614" s="234" t="s">
        <v>160</v>
      </c>
      <c r="E614" s="244"/>
      <c r="F614" s="246" t="s">
        <v>709</v>
      </c>
      <c r="G614" s="244"/>
      <c r="H614" s="247">
        <v>217.34999999999999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160</v>
      </c>
      <c r="AU614" s="253" t="s">
        <v>89</v>
      </c>
      <c r="AV614" s="14" t="s">
        <v>89</v>
      </c>
      <c r="AW614" s="14" t="s">
        <v>4</v>
      </c>
      <c r="AX614" s="14" t="s">
        <v>87</v>
      </c>
      <c r="AY614" s="253" t="s">
        <v>151</v>
      </c>
    </row>
    <row r="615" s="2" customFormat="1" ht="16.5" customHeight="1">
      <c r="A615" s="39"/>
      <c r="B615" s="40"/>
      <c r="C615" s="265" t="s">
        <v>710</v>
      </c>
      <c r="D615" s="265" t="s">
        <v>177</v>
      </c>
      <c r="E615" s="266" t="s">
        <v>711</v>
      </c>
      <c r="F615" s="267" t="s">
        <v>712</v>
      </c>
      <c r="G615" s="268" t="s">
        <v>388</v>
      </c>
      <c r="H615" s="269">
        <v>94.5</v>
      </c>
      <c r="I615" s="270"/>
      <c r="J615" s="271">
        <f>ROUND(I615*H615,2)</f>
        <v>0</v>
      </c>
      <c r="K615" s="267" t="s">
        <v>157</v>
      </c>
      <c r="L615" s="272"/>
      <c r="M615" s="273" t="s">
        <v>1</v>
      </c>
      <c r="N615" s="274" t="s">
        <v>44</v>
      </c>
      <c r="O615" s="92"/>
      <c r="P615" s="228">
        <f>O615*H615</f>
        <v>0</v>
      </c>
      <c r="Q615" s="228">
        <v>3.0000000000000001E-05</v>
      </c>
      <c r="R615" s="228">
        <f>Q615*H615</f>
        <v>0.0028350000000000003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181</v>
      </c>
      <c r="AT615" s="230" t="s">
        <v>177</v>
      </c>
      <c r="AU615" s="230" t="s">
        <v>89</v>
      </c>
      <c r="AY615" s="18" t="s">
        <v>151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87</v>
      </c>
      <c r="BK615" s="231">
        <f>ROUND(I615*H615,2)</f>
        <v>0</v>
      </c>
      <c r="BL615" s="18" t="s">
        <v>158</v>
      </c>
      <c r="BM615" s="230" t="s">
        <v>713</v>
      </c>
    </row>
    <row r="616" s="13" customFormat="1">
      <c r="A616" s="13"/>
      <c r="B616" s="232"/>
      <c r="C616" s="233"/>
      <c r="D616" s="234" t="s">
        <v>160</v>
      </c>
      <c r="E616" s="235" t="s">
        <v>1</v>
      </c>
      <c r="F616" s="236" t="s">
        <v>714</v>
      </c>
      <c r="G616" s="233"/>
      <c r="H616" s="235" t="s">
        <v>1</v>
      </c>
      <c r="I616" s="237"/>
      <c r="J616" s="233"/>
      <c r="K616" s="233"/>
      <c r="L616" s="238"/>
      <c r="M616" s="239"/>
      <c r="N616" s="240"/>
      <c r="O616" s="240"/>
      <c r="P616" s="240"/>
      <c r="Q616" s="240"/>
      <c r="R616" s="240"/>
      <c r="S616" s="240"/>
      <c r="T616" s="24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2" t="s">
        <v>160</v>
      </c>
      <c r="AU616" s="242" t="s">
        <v>89</v>
      </c>
      <c r="AV616" s="13" t="s">
        <v>87</v>
      </c>
      <c r="AW616" s="13" t="s">
        <v>34</v>
      </c>
      <c r="AX616" s="13" t="s">
        <v>79</v>
      </c>
      <c r="AY616" s="242" t="s">
        <v>151</v>
      </c>
    </row>
    <row r="617" s="14" customFormat="1">
      <c r="A617" s="14"/>
      <c r="B617" s="243"/>
      <c r="C617" s="244"/>
      <c r="D617" s="234" t="s">
        <v>160</v>
      </c>
      <c r="E617" s="245" t="s">
        <v>1</v>
      </c>
      <c r="F617" s="246" t="s">
        <v>715</v>
      </c>
      <c r="G617" s="244"/>
      <c r="H617" s="247">
        <v>90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160</v>
      </c>
      <c r="AU617" s="253" t="s">
        <v>89</v>
      </c>
      <c r="AV617" s="14" t="s">
        <v>89</v>
      </c>
      <c r="AW617" s="14" t="s">
        <v>34</v>
      </c>
      <c r="AX617" s="14" t="s">
        <v>87</v>
      </c>
      <c r="AY617" s="253" t="s">
        <v>151</v>
      </c>
    </row>
    <row r="618" s="14" customFormat="1">
      <c r="A618" s="14"/>
      <c r="B618" s="243"/>
      <c r="C618" s="244"/>
      <c r="D618" s="234" t="s">
        <v>160</v>
      </c>
      <c r="E618" s="244"/>
      <c r="F618" s="246" t="s">
        <v>716</v>
      </c>
      <c r="G618" s="244"/>
      <c r="H618" s="247">
        <v>94.5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160</v>
      </c>
      <c r="AU618" s="253" t="s">
        <v>89</v>
      </c>
      <c r="AV618" s="14" t="s">
        <v>89</v>
      </c>
      <c r="AW618" s="14" t="s">
        <v>4</v>
      </c>
      <c r="AX618" s="14" t="s">
        <v>87</v>
      </c>
      <c r="AY618" s="253" t="s">
        <v>151</v>
      </c>
    </row>
    <row r="619" s="2" customFormat="1" ht="16.5" customHeight="1">
      <c r="A619" s="39"/>
      <c r="B619" s="40"/>
      <c r="C619" s="265" t="s">
        <v>717</v>
      </c>
      <c r="D619" s="265" t="s">
        <v>177</v>
      </c>
      <c r="E619" s="266" t="s">
        <v>718</v>
      </c>
      <c r="F619" s="267" t="s">
        <v>719</v>
      </c>
      <c r="G619" s="268" t="s">
        <v>388</v>
      </c>
      <c r="H619" s="269">
        <v>226</v>
      </c>
      <c r="I619" s="270"/>
      <c r="J619" s="271">
        <f>ROUND(I619*H619,2)</f>
        <v>0</v>
      </c>
      <c r="K619" s="267" t="s">
        <v>1</v>
      </c>
      <c r="L619" s="272"/>
      <c r="M619" s="273" t="s">
        <v>1</v>
      </c>
      <c r="N619" s="274" t="s">
        <v>44</v>
      </c>
      <c r="O619" s="92"/>
      <c r="P619" s="228">
        <f>O619*H619</f>
        <v>0</v>
      </c>
      <c r="Q619" s="228">
        <v>0.00010000000000000001</v>
      </c>
      <c r="R619" s="228">
        <f>Q619*H619</f>
        <v>0.022600000000000002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181</v>
      </c>
      <c r="AT619" s="230" t="s">
        <v>177</v>
      </c>
      <c r="AU619" s="230" t="s">
        <v>89</v>
      </c>
      <c r="AY619" s="18" t="s">
        <v>151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87</v>
      </c>
      <c r="BK619" s="231">
        <f>ROUND(I619*H619,2)</f>
        <v>0</v>
      </c>
      <c r="BL619" s="18" t="s">
        <v>158</v>
      </c>
      <c r="BM619" s="230" t="s">
        <v>720</v>
      </c>
    </row>
    <row r="620" s="13" customFormat="1">
      <c r="A620" s="13"/>
      <c r="B620" s="232"/>
      <c r="C620" s="233"/>
      <c r="D620" s="234" t="s">
        <v>160</v>
      </c>
      <c r="E620" s="235" t="s">
        <v>1</v>
      </c>
      <c r="F620" s="236" t="s">
        <v>721</v>
      </c>
      <c r="G620" s="233"/>
      <c r="H620" s="235" t="s">
        <v>1</v>
      </c>
      <c r="I620" s="237"/>
      <c r="J620" s="233"/>
      <c r="K620" s="233"/>
      <c r="L620" s="238"/>
      <c r="M620" s="239"/>
      <c r="N620" s="240"/>
      <c r="O620" s="240"/>
      <c r="P620" s="240"/>
      <c r="Q620" s="240"/>
      <c r="R620" s="240"/>
      <c r="S620" s="240"/>
      <c r="T620" s="24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2" t="s">
        <v>160</v>
      </c>
      <c r="AU620" s="242" t="s">
        <v>89</v>
      </c>
      <c r="AV620" s="13" t="s">
        <v>87</v>
      </c>
      <c r="AW620" s="13" t="s">
        <v>34</v>
      </c>
      <c r="AX620" s="13" t="s">
        <v>79</v>
      </c>
      <c r="AY620" s="242" t="s">
        <v>151</v>
      </c>
    </row>
    <row r="621" s="14" customFormat="1">
      <c r="A621" s="14"/>
      <c r="B621" s="243"/>
      <c r="C621" s="244"/>
      <c r="D621" s="234" t="s">
        <v>160</v>
      </c>
      <c r="E621" s="245" t="s">
        <v>1</v>
      </c>
      <c r="F621" s="246" t="s">
        <v>722</v>
      </c>
      <c r="G621" s="244"/>
      <c r="H621" s="247">
        <v>226</v>
      </c>
      <c r="I621" s="248"/>
      <c r="J621" s="244"/>
      <c r="K621" s="244"/>
      <c r="L621" s="249"/>
      <c r="M621" s="250"/>
      <c r="N621" s="251"/>
      <c r="O621" s="251"/>
      <c r="P621" s="251"/>
      <c r="Q621" s="251"/>
      <c r="R621" s="251"/>
      <c r="S621" s="251"/>
      <c r="T621" s="25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3" t="s">
        <v>160</v>
      </c>
      <c r="AU621" s="253" t="s">
        <v>89</v>
      </c>
      <c r="AV621" s="14" t="s">
        <v>89</v>
      </c>
      <c r="AW621" s="14" t="s">
        <v>34</v>
      </c>
      <c r="AX621" s="14" t="s">
        <v>87</v>
      </c>
      <c r="AY621" s="253" t="s">
        <v>151</v>
      </c>
    </row>
    <row r="622" s="2" customFormat="1" ht="16.5" customHeight="1">
      <c r="A622" s="39"/>
      <c r="B622" s="40"/>
      <c r="C622" s="265" t="s">
        <v>317</v>
      </c>
      <c r="D622" s="265" t="s">
        <v>177</v>
      </c>
      <c r="E622" s="266" t="s">
        <v>723</v>
      </c>
      <c r="F622" s="267" t="s">
        <v>724</v>
      </c>
      <c r="G622" s="268" t="s">
        <v>388</v>
      </c>
      <c r="H622" s="269">
        <v>96.599999999999994</v>
      </c>
      <c r="I622" s="270"/>
      <c r="J622" s="271">
        <f>ROUND(I622*H622,2)</f>
        <v>0</v>
      </c>
      <c r="K622" s="267" t="s">
        <v>157</v>
      </c>
      <c r="L622" s="272"/>
      <c r="M622" s="273" t="s">
        <v>1</v>
      </c>
      <c r="N622" s="274" t="s">
        <v>44</v>
      </c>
      <c r="O622" s="92"/>
      <c r="P622" s="228">
        <f>O622*H622</f>
        <v>0</v>
      </c>
      <c r="Q622" s="228">
        <v>0.00029999999999999997</v>
      </c>
      <c r="R622" s="228">
        <f>Q622*H622</f>
        <v>0.028979999999999995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181</v>
      </c>
      <c r="AT622" s="230" t="s">
        <v>177</v>
      </c>
      <c r="AU622" s="230" t="s">
        <v>89</v>
      </c>
      <c r="AY622" s="18" t="s">
        <v>151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87</v>
      </c>
      <c r="BK622" s="231">
        <f>ROUND(I622*H622,2)</f>
        <v>0</v>
      </c>
      <c r="BL622" s="18" t="s">
        <v>158</v>
      </c>
      <c r="BM622" s="230" t="s">
        <v>725</v>
      </c>
    </row>
    <row r="623" s="13" customFormat="1">
      <c r="A623" s="13"/>
      <c r="B623" s="232"/>
      <c r="C623" s="233"/>
      <c r="D623" s="234" t="s">
        <v>160</v>
      </c>
      <c r="E623" s="235" t="s">
        <v>1</v>
      </c>
      <c r="F623" s="236" t="s">
        <v>726</v>
      </c>
      <c r="G623" s="233"/>
      <c r="H623" s="235" t="s">
        <v>1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2" t="s">
        <v>160</v>
      </c>
      <c r="AU623" s="242" t="s">
        <v>89</v>
      </c>
      <c r="AV623" s="13" t="s">
        <v>87</v>
      </c>
      <c r="AW623" s="13" t="s">
        <v>34</v>
      </c>
      <c r="AX623" s="13" t="s">
        <v>79</v>
      </c>
      <c r="AY623" s="242" t="s">
        <v>151</v>
      </c>
    </row>
    <row r="624" s="14" customFormat="1">
      <c r="A624" s="14"/>
      <c r="B624" s="243"/>
      <c r="C624" s="244"/>
      <c r="D624" s="234" t="s">
        <v>160</v>
      </c>
      <c r="E624" s="245" t="s">
        <v>1</v>
      </c>
      <c r="F624" s="246" t="s">
        <v>727</v>
      </c>
      <c r="G624" s="244"/>
      <c r="H624" s="247">
        <v>92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3" t="s">
        <v>160</v>
      </c>
      <c r="AU624" s="253" t="s">
        <v>89</v>
      </c>
      <c r="AV624" s="14" t="s">
        <v>89</v>
      </c>
      <c r="AW624" s="14" t="s">
        <v>34</v>
      </c>
      <c r="AX624" s="14" t="s">
        <v>87</v>
      </c>
      <c r="AY624" s="253" t="s">
        <v>151</v>
      </c>
    </row>
    <row r="625" s="14" customFormat="1">
      <c r="A625" s="14"/>
      <c r="B625" s="243"/>
      <c r="C625" s="244"/>
      <c r="D625" s="234" t="s">
        <v>160</v>
      </c>
      <c r="E625" s="244"/>
      <c r="F625" s="246" t="s">
        <v>728</v>
      </c>
      <c r="G625" s="244"/>
      <c r="H625" s="247">
        <v>96.599999999999994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3" t="s">
        <v>160</v>
      </c>
      <c r="AU625" s="253" t="s">
        <v>89</v>
      </c>
      <c r="AV625" s="14" t="s">
        <v>89</v>
      </c>
      <c r="AW625" s="14" t="s">
        <v>4</v>
      </c>
      <c r="AX625" s="14" t="s">
        <v>87</v>
      </c>
      <c r="AY625" s="253" t="s">
        <v>151</v>
      </c>
    </row>
    <row r="626" s="2" customFormat="1" ht="16.5" customHeight="1">
      <c r="A626" s="39"/>
      <c r="B626" s="40"/>
      <c r="C626" s="265" t="s">
        <v>414</v>
      </c>
      <c r="D626" s="265" t="s">
        <v>177</v>
      </c>
      <c r="E626" s="266" t="s">
        <v>729</v>
      </c>
      <c r="F626" s="267" t="s">
        <v>730</v>
      </c>
      <c r="G626" s="268" t="s">
        <v>388</v>
      </c>
      <c r="H626" s="269">
        <v>20</v>
      </c>
      <c r="I626" s="270"/>
      <c r="J626" s="271">
        <f>ROUND(I626*H626,2)</f>
        <v>0</v>
      </c>
      <c r="K626" s="267" t="s">
        <v>157</v>
      </c>
      <c r="L626" s="272"/>
      <c r="M626" s="273" t="s">
        <v>1</v>
      </c>
      <c r="N626" s="274" t="s">
        <v>44</v>
      </c>
      <c r="O626" s="92"/>
      <c r="P626" s="228">
        <f>O626*H626</f>
        <v>0</v>
      </c>
      <c r="Q626" s="228">
        <v>0.00020000000000000001</v>
      </c>
      <c r="R626" s="228">
        <f>Q626*H626</f>
        <v>0.0040000000000000001</v>
      </c>
      <c r="S626" s="228">
        <v>0</v>
      </c>
      <c r="T626" s="22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181</v>
      </c>
      <c r="AT626" s="230" t="s">
        <v>177</v>
      </c>
      <c r="AU626" s="230" t="s">
        <v>89</v>
      </c>
      <c r="AY626" s="18" t="s">
        <v>151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87</v>
      </c>
      <c r="BK626" s="231">
        <f>ROUND(I626*H626,2)</f>
        <v>0</v>
      </c>
      <c r="BL626" s="18" t="s">
        <v>158</v>
      </c>
      <c r="BM626" s="230" t="s">
        <v>731</v>
      </c>
    </row>
    <row r="627" s="13" customFormat="1">
      <c r="A627" s="13"/>
      <c r="B627" s="232"/>
      <c r="C627" s="233"/>
      <c r="D627" s="234" t="s">
        <v>160</v>
      </c>
      <c r="E627" s="235" t="s">
        <v>1</v>
      </c>
      <c r="F627" s="236" t="s">
        <v>732</v>
      </c>
      <c r="G627" s="233"/>
      <c r="H627" s="235" t="s">
        <v>1</v>
      </c>
      <c r="I627" s="237"/>
      <c r="J627" s="233"/>
      <c r="K627" s="233"/>
      <c r="L627" s="238"/>
      <c r="M627" s="239"/>
      <c r="N627" s="240"/>
      <c r="O627" s="240"/>
      <c r="P627" s="240"/>
      <c r="Q627" s="240"/>
      <c r="R627" s="240"/>
      <c r="S627" s="240"/>
      <c r="T627" s="24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2" t="s">
        <v>160</v>
      </c>
      <c r="AU627" s="242" t="s">
        <v>89</v>
      </c>
      <c r="AV627" s="13" t="s">
        <v>87</v>
      </c>
      <c r="AW627" s="13" t="s">
        <v>34</v>
      </c>
      <c r="AX627" s="13" t="s">
        <v>79</v>
      </c>
      <c r="AY627" s="242" t="s">
        <v>151</v>
      </c>
    </row>
    <row r="628" s="14" customFormat="1">
      <c r="A628" s="14"/>
      <c r="B628" s="243"/>
      <c r="C628" s="244"/>
      <c r="D628" s="234" t="s">
        <v>160</v>
      </c>
      <c r="E628" s="245" t="s">
        <v>1</v>
      </c>
      <c r="F628" s="246" t="s">
        <v>667</v>
      </c>
      <c r="G628" s="244"/>
      <c r="H628" s="247">
        <v>20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160</v>
      </c>
      <c r="AU628" s="253" t="s">
        <v>89</v>
      </c>
      <c r="AV628" s="14" t="s">
        <v>89</v>
      </c>
      <c r="AW628" s="14" t="s">
        <v>34</v>
      </c>
      <c r="AX628" s="14" t="s">
        <v>87</v>
      </c>
      <c r="AY628" s="253" t="s">
        <v>151</v>
      </c>
    </row>
    <row r="629" s="2" customFormat="1" ht="16.5" customHeight="1">
      <c r="A629" s="39"/>
      <c r="B629" s="40"/>
      <c r="C629" s="265" t="s">
        <v>733</v>
      </c>
      <c r="D629" s="265" t="s">
        <v>177</v>
      </c>
      <c r="E629" s="266" t="s">
        <v>734</v>
      </c>
      <c r="F629" s="267" t="s">
        <v>735</v>
      </c>
      <c r="G629" s="268" t="s">
        <v>388</v>
      </c>
      <c r="H629" s="269">
        <v>41</v>
      </c>
      <c r="I629" s="270"/>
      <c r="J629" s="271">
        <f>ROUND(I629*H629,2)</f>
        <v>0</v>
      </c>
      <c r="K629" s="267" t="s">
        <v>157</v>
      </c>
      <c r="L629" s="272"/>
      <c r="M629" s="273" t="s">
        <v>1</v>
      </c>
      <c r="N629" s="274" t="s">
        <v>44</v>
      </c>
      <c r="O629" s="92"/>
      <c r="P629" s="228">
        <f>O629*H629</f>
        <v>0</v>
      </c>
      <c r="Q629" s="228">
        <v>0.00050000000000000001</v>
      </c>
      <c r="R629" s="228">
        <f>Q629*H629</f>
        <v>0.020500000000000001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181</v>
      </c>
      <c r="AT629" s="230" t="s">
        <v>177</v>
      </c>
      <c r="AU629" s="230" t="s">
        <v>89</v>
      </c>
      <c r="AY629" s="18" t="s">
        <v>151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87</v>
      </c>
      <c r="BK629" s="231">
        <f>ROUND(I629*H629,2)</f>
        <v>0</v>
      </c>
      <c r="BL629" s="18" t="s">
        <v>158</v>
      </c>
      <c r="BM629" s="230" t="s">
        <v>736</v>
      </c>
    </row>
    <row r="630" s="13" customFormat="1">
      <c r="A630" s="13"/>
      <c r="B630" s="232"/>
      <c r="C630" s="233"/>
      <c r="D630" s="234" t="s">
        <v>160</v>
      </c>
      <c r="E630" s="235" t="s">
        <v>1</v>
      </c>
      <c r="F630" s="236" t="s">
        <v>721</v>
      </c>
      <c r="G630" s="233"/>
      <c r="H630" s="235" t="s">
        <v>1</v>
      </c>
      <c r="I630" s="237"/>
      <c r="J630" s="233"/>
      <c r="K630" s="233"/>
      <c r="L630" s="238"/>
      <c r="M630" s="239"/>
      <c r="N630" s="240"/>
      <c r="O630" s="240"/>
      <c r="P630" s="240"/>
      <c r="Q630" s="240"/>
      <c r="R630" s="240"/>
      <c r="S630" s="240"/>
      <c r="T630" s="24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2" t="s">
        <v>160</v>
      </c>
      <c r="AU630" s="242" t="s">
        <v>89</v>
      </c>
      <c r="AV630" s="13" t="s">
        <v>87</v>
      </c>
      <c r="AW630" s="13" t="s">
        <v>34</v>
      </c>
      <c r="AX630" s="13" t="s">
        <v>79</v>
      </c>
      <c r="AY630" s="242" t="s">
        <v>151</v>
      </c>
    </row>
    <row r="631" s="14" customFormat="1">
      <c r="A631" s="14"/>
      <c r="B631" s="243"/>
      <c r="C631" s="244"/>
      <c r="D631" s="234" t="s">
        <v>160</v>
      </c>
      <c r="E631" s="245" t="s">
        <v>1</v>
      </c>
      <c r="F631" s="246" t="s">
        <v>737</v>
      </c>
      <c r="G631" s="244"/>
      <c r="H631" s="247">
        <v>41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3" t="s">
        <v>160</v>
      </c>
      <c r="AU631" s="253" t="s">
        <v>89</v>
      </c>
      <c r="AV631" s="14" t="s">
        <v>89</v>
      </c>
      <c r="AW631" s="14" t="s">
        <v>34</v>
      </c>
      <c r="AX631" s="14" t="s">
        <v>87</v>
      </c>
      <c r="AY631" s="253" t="s">
        <v>151</v>
      </c>
    </row>
    <row r="632" s="2" customFormat="1" ht="16.5" customHeight="1">
      <c r="A632" s="39"/>
      <c r="B632" s="40"/>
      <c r="C632" s="219" t="s">
        <v>738</v>
      </c>
      <c r="D632" s="219" t="s">
        <v>153</v>
      </c>
      <c r="E632" s="220" t="s">
        <v>739</v>
      </c>
      <c r="F632" s="221" t="s">
        <v>740</v>
      </c>
      <c r="G632" s="222" t="s">
        <v>208</v>
      </c>
      <c r="H632" s="223">
        <v>78</v>
      </c>
      <c r="I632" s="224"/>
      <c r="J632" s="225">
        <f>ROUND(I632*H632,2)</f>
        <v>0</v>
      </c>
      <c r="K632" s="221" t="s">
        <v>1</v>
      </c>
      <c r="L632" s="45"/>
      <c r="M632" s="226" t="s">
        <v>1</v>
      </c>
      <c r="N632" s="227" t="s">
        <v>44</v>
      </c>
      <c r="O632" s="92"/>
      <c r="P632" s="228">
        <f>O632*H632</f>
        <v>0</v>
      </c>
      <c r="Q632" s="228">
        <v>0.00348</v>
      </c>
      <c r="R632" s="228">
        <f>Q632*H632</f>
        <v>0.27144000000000001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158</v>
      </c>
      <c r="AT632" s="230" t="s">
        <v>153</v>
      </c>
      <c r="AU632" s="230" t="s">
        <v>89</v>
      </c>
      <c r="AY632" s="18" t="s">
        <v>151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87</v>
      </c>
      <c r="BK632" s="231">
        <f>ROUND(I632*H632,2)</f>
        <v>0</v>
      </c>
      <c r="BL632" s="18" t="s">
        <v>158</v>
      </c>
      <c r="BM632" s="230" t="s">
        <v>741</v>
      </c>
    </row>
    <row r="633" s="13" customFormat="1">
      <c r="A633" s="13"/>
      <c r="B633" s="232"/>
      <c r="C633" s="233"/>
      <c r="D633" s="234" t="s">
        <v>160</v>
      </c>
      <c r="E633" s="235" t="s">
        <v>1</v>
      </c>
      <c r="F633" s="236" t="s">
        <v>742</v>
      </c>
      <c r="G633" s="233"/>
      <c r="H633" s="235" t="s">
        <v>1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160</v>
      </c>
      <c r="AU633" s="242" t="s">
        <v>89</v>
      </c>
      <c r="AV633" s="13" t="s">
        <v>87</v>
      </c>
      <c r="AW633" s="13" t="s">
        <v>34</v>
      </c>
      <c r="AX633" s="13" t="s">
        <v>79</v>
      </c>
      <c r="AY633" s="242" t="s">
        <v>151</v>
      </c>
    </row>
    <row r="634" s="14" customFormat="1">
      <c r="A634" s="14"/>
      <c r="B634" s="243"/>
      <c r="C634" s="244"/>
      <c r="D634" s="234" t="s">
        <v>160</v>
      </c>
      <c r="E634" s="245" t="s">
        <v>1</v>
      </c>
      <c r="F634" s="246" t="s">
        <v>626</v>
      </c>
      <c r="G634" s="244"/>
      <c r="H634" s="247">
        <v>78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160</v>
      </c>
      <c r="AU634" s="253" t="s">
        <v>89</v>
      </c>
      <c r="AV634" s="14" t="s">
        <v>89</v>
      </c>
      <c r="AW634" s="14" t="s">
        <v>34</v>
      </c>
      <c r="AX634" s="14" t="s">
        <v>87</v>
      </c>
      <c r="AY634" s="253" t="s">
        <v>151</v>
      </c>
    </row>
    <row r="635" s="2" customFormat="1" ht="16.5" customHeight="1">
      <c r="A635" s="39"/>
      <c r="B635" s="40"/>
      <c r="C635" s="219" t="s">
        <v>743</v>
      </c>
      <c r="D635" s="219" t="s">
        <v>153</v>
      </c>
      <c r="E635" s="220" t="s">
        <v>744</v>
      </c>
      <c r="F635" s="221" t="s">
        <v>745</v>
      </c>
      <c r="G635" s="222" t="s">
        <v>208</v>
      </c>
      <c r="H635" s="223">
        <v>1039</v>
      </c>
      <c r="I635" s="224"/>
      <c r="J635" s="225">
        <f>ROUND(I635*H635,2)</f>
        <v>0</v>
      </c>
      <c r="K635" s="221" t="s">
        <v>1</v>
      </c>
      <c r="L635" s="45"/>
      <c r="M635" s="226" t="s">
        <v>1</v>
      </c>
      <c r="N635" s="227" t="s">
        <v>44</v>
      </c>
      <c r="O635" s="92"/>
      <c r="P635" s="228">
        <f>O635*H635</f>
        <v>0</v>
      </c>
      <c r="Q635" s="228">
        <v>0.00348</v>
      </c>
      <c r="R635" s="228">
        <f>Q635*H635</f>
        <v>3.61572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158</v>
      </c>
      <c r="AT635" s="230" t="s">
        <v>153</v>
      </c>
      <c r="AU635" s="230" t="s">
        <v>89</v>
      </c>
      <c r="AY635" s="18" t="s">
        <v>151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87</v>
      </c>
      <c r="BK635" s="231">
        <f>ROUND(I635*H635,2)</f>
        <v>0</v>
      </c>
      <c r="BL635" s="18" t="s">
        <v>158</v>
      </c>
      <c r="BM635" s="230" t="s">
        <v>746</v>
      </c>
    </row>
    <row r="636" s="13" customFormat="1">
      <c r="A636" s="13"/>
      <c r="B636" s="232"/>
      <c r="C636" s="233"/>
      <c r="D636" s="234" t="s">
        <v>160</v>
      </c>
      <c r="E636" s="235" t="s">
        <v>1</v>
      </c>
      <c r="F636" s="236" t="s">
        <v>747</v>
      </c>
      <c r="G636" s="233"/>
      <c r="H636" s="235" t="s">
        <v>1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2" t="s">
        <v>160</v>
      </c>
      <c r="AU636" s="242" t="s">
        <v>89</v>
      </c>
      <c r="AV636" s="13" t="s">
        <v>87</v>
      </c>
      <c r="AW636" s="13" t="s">
        <v>34</v>
      </c>
      <c r="AX636" s="13" t="s">
        <v>79</v>
      </c>
      <c r="AY636" s="242" t="s">
        <v>151</v>
      </c>
    </row>
    <row r="637" s="14" customFormat="1">
      <c r="A637" s="14"/>
      <c r="B637" s="243"/>
      <c r="C637" s="244"/>
      <c r="D637" s="234" t="s">
        <v>160</v>
      </c>
      <c r="E637" s="245" t="s">
        <v>1</v>
      </c>
      <c r="F637" s="246" t="s">
        <v>748</v>
      </c>
      <c r="G637" s="244"/>
      <c r="H637" s="247">
        <v>3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160</v>
      </c>
      <c r="AU637" s="253" t="s">
        <v>89</v>
      </c>
      <c r="AV637" s="14" t="s">
        <v>89</v>
      </c>
      <c r="AW637" s="14" t="s">
        <v>34</v>
      </c>
      <c r="AX637" s="14" t="s">
        <v>79</v>
      </c>
      <c r="AY637" s="253" t="s">
        <v>151</v>
      </c>
    </row>
    <row r="638" s="13" customFormat="1">
      <c r="A638" s="13"/>
      <c r="B638" s="232"/>
      <c r="C638" s="233"/>
      <c r="D638" s="234" t="s">
        <v>160</v>
      </c>
      <c r="E638" s="235" t="s">
        <v>1</v>
      </c>
      <c r="F638" s="236" t="s">
        <v>749</v>
      </c>
      <c r="G638" s="233"/>
      <c r="H638" s="235" t="s">
        <v>1</v>
      </c>
      <c r="I638" s="237"/>
      <c r="J638" s="233"/>
      <c r="K638" s="233"/>
      <c r="L638" s="238"/>
      <c r="M638" s="239"/>
      <c r="N638" s="240"/>
      <c r="O638" s="240"/>
      <c r="P638" s="240"/>
      <c r="Q638" s="240"/>
      <c r="R638" s="240"/>
      <c r="S638" s="240"/>
      <c r="T638" s="24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2" t="s">
        <v>160</v>
      </c>
      <c r="AU638" s="242" t="s">
        <v>89</v>
      </c>
      <c r="AV638" s="13" t="s">
        <v>87</v>
      </c>
      <c r="AW638" s="13" t="s">
        <v>34</v>
      </c>
      <c r="AX638" s="13" t="s">
        <v>79</v>
      </c>
      <c r="AY638" s="242" t="s">
        <v>151</v>
      </c>
    </row>
    <row r="639" s="14" customFormat="1">
      <c r="A639" s="14"/>
      <c r="B639" s="243"/>
      <c r="C639" s="244"/>
      <c r="D639" s="234" t="s">
        <v>160</v>
      </c>
      <c r="E639" s="245" t="s">
        <v>1</v>
      </c>
      <c r="F639" s="246" t="s">
        <v>750</v>
      </c>
      <c r="G639" s="244"/>
      <c r="H639" s="247">
        <v>8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3" t="s">
        <v>160</v>
      </c>
      <c r="AU639" s="253" t="s">
        <v>89</v>
      </c>
      <c r="AV639" s="14" t="s">
        <v>89</v>
      </c>
      <c r="AW639" s="14" t="s">
        <v>34</v>
      </c>
      <c r="AX639" s="14" t="s">
        <v>79</v>
      </c>
      <c r="AY639" s="253" t="s">
        <v>151</v>
      </c>
    </row>
    <row r="640" s="13" customFormat="1">
      <c r="A640" s="13"/>
      <c r="B640" s="232"/>
      <c r="C640" s="233"/>
      <c r="D640" s="234" t="s">
        <v>160</v>
      </c>
      <c r="E640" s="235" t="s">
        <v>1</v>
      </c>
      <c r="F640" s="236" t="s">
        <v>751</v>
      </c>
      <c r="G640" s="233"/>
      <c r="H640" s="235" t="s">
        <v>1</v>
      </c>
      <c r="I640" s="237"/>
      <c r="J640" s="233"/>
      <c r="K640" s="233"/>
      <c r="L640" s="238"/>
      <c r="M640" s="239"/>
      <c r="N640" s="240"/>
      <c r="O640" s="240"/>
      <c r="P640" s="240"/>
      <c r="Q640" s="240"/>
      <c r="R640" s="240"/>
      <c r="S640" s="240"/>
      <c r="T640" s="24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2" t="s">
        <v>160</v>
      </c>
      <c r="AU640" s="242" t="s">
        <v>89</v>
      </c>
      <c r="AV640" s="13" t="s">
        <v>87</v>
      </c>
      <c r="AW640" s="13" t="s">
        <v>34</v>
      </c>
      <c r="AX640" s="13" t="s">
        <v>79</v>
      </c>
      <c r="AY640" s="242" t="s">
        <v>151</v>
      </c>
    </row>
    <row r="641" s="14" customFormat="1">
      <c r="A641" s="14"/>
      <c r="B641" s="243"/>
      <c r="C641" s="244"/>
      <c r="D641" s="234" t="s">
        <v>160</v>
      </c>
      <c r="E641" s="245" t="s">
        <v>1</v>
      </c>
      <c r="F641" s="246" t="s">
        <v>752</v>
      </c>
      <c r="G641" s="244"/>
      <c r="H641" s="247">
        <v>999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3" t="s">
        <v>160</v>
      </c>
      <c r="AU641" s="253" t="s">
        <v>89</v>
      </c>
      <c r="AV641" s="14" t="s">
        <v>89</v>
      </c>
      <c r="AW641" s="14" t="s">
        <v>34</v>
      </c>
      <c r="AX641" s="14" t="s">
        <v>79</v>
      </c>
      <c r="AY641" s="253" t="s">
        <v>151</v>
      </c>
    </row>
    <row r="642" s="13" customFormat="1">
      <c r="A642" s="13"/>
      <c r="B642" s="232"/>
      <c r="C642" s="233"/>
      <c r="D642" s="234" t="s">
        <v>160</v>
      </c>
      <c r="E642" s="235" t="s">
        <v>1</v>
      </c>
      <c r="F642" s="236" t="s">
        <v>753</v>
      </c>
      <c r="G642" s="233"/>
      <c r="H642" s="235" t="s">
        <v>1</v>
      </c>
      <c r="I642" s="237"/>
      <c r="J642" s="233"/>
      <c r="K642" s="233"/>
      <c r="L642" s="238"/>
      <c r="M642" s="239"/>
      <c r="N642" s="240"/>
      <c r="O642" s="240"/>
      <c r="P642" s="240"/>
      <c r="Q642" s="240"/>
      <c r="R642" s="240"/>
      <c r="S642" s="240"/>
      <c r="T642" s="24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2" t="s">
        <v>160</v>
      </c>
      <c r="AU642" s="242" t="s">
        <v>89</v>
      </c>
      <c r="AV642" s="13" t="s">
        <v>87</v>
      </c>
      <c r="AW642" s="13" t="s">
        <v>34</v>
      </c>
      <c r="AX642" s="13" t="s">
        <v>79</v>
      </c>
      <c r="AY642" s="242" t="s">
        <v>151</v>
      </c>
    </row>
    <row r="643" s="14" customFormat="1">
      <c r="A643" s="14"/>
      <c r="B643" s="243"/>
      <c r="C643" s="244"/>
      <c r="D643" s="234" t="s">
        <v>160</v>
      </c>
      <c r="E643" s="245" t="s">
        <v>1</v>
      </c>
      <c r="F643" s="246" t="s">
        <v>754</v>
      </c>
      <c r="G643" s="244"/>
      <c r="H643" s="247">
        <v>-60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160</v>
      </c>
      <c r="AU643" s="253" t="s">
        <v>89</v>
      </c>
      <c r="AV643" s="14" t="s">
        <v>89</v>
      </c>
      <c r="AW643" s="14" t="s">
        <v>34</v>
      </c>
      <c r="AX643" s="14" t="s">
        <v>79</v>
      </c>
      <c r="AY643" s="253" t="s">
        <v>151</v>
      </c>
    </row>
    <row r="644" s="13" customFormat="1">
      <c r="A644" s="13"/>
      <c r="B644" s="232"/>
      <c r="C644" s="233"/>
      <c r="D644" s="234" t="s">
        <v>160</v>
      </c>
      <c r="E644" s="235" t="s">
        <v>1</v>
      </c>
      <c r="F644" s="236" t="s">
        <v>619</v>
      </c>
      <c r="G644" s="233"/>
      <c r="H644" s="235" t="s">
        <v>1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2" t="s">
        <v>160</v>
      </c>
      <c r="AU644" s="242" t="s">
        <v>89</v>
      </c>
      <c r="AV644" s="13" t="s">
        <v>87</v>
      </c>
      <c r="AW644" s="13" t="s">
        <v>34</v>
      </c>
      <c r="AX644" s="13" t="s">
        <v>79</v>
      </c>
      <c r="AY644" s="242" t="s">
        <v>151</v>
      </c>
    </row>
    <row r="645" s="14" customFormat="1">
      <c r="A645" s="14"/>
      <c r="B645" s="243"/>
      <c r="C645" s="244"/>
      <c r="D645" s="234" t="s">
        <v>160</v>
      </c>
      <c r="E645" s="245" t="s">
        <v>1</v>
      </c>
      <c r="F645" s="246" t="s">
        <v>620</v>
      </c>
      <c r="G645" s="244"/>
      <c r="H645" s="247">
        <v>31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160</v>
      </c>
      <c r="AU645" s="253" t="s">
        <v>89</v>
      </c>
      <c r="AV645" s="14" t="s">
        <v>89</v>
      </c>
      <c r="AW645" s="14" t="s">
        <v>34</v>
      </c>
      <c r="AX645" s="14" t="s">
        <v>79</v>
      </c>
      <c r="AY645" s="253" t="s">
        <v>151</v>
      </c>
    </row>
    <row r="646" s="13" customFormat="1">
      <c r="A646" s="13"/>
      <c r="B646" s="232"/>
      <c r="C646" s="233"/>
      <c r="D646" s="234" t="s">
        <v>160</v>
      </c>
      <c r="E646" s="235" t="s">
        <v>1</v>
      </c>
      <c r="F646" s="236" t="s">
        <v>755</v>
      </c>
      <c r="G646" s="233"/>
      <c r="H646" s="235" t="s">
        <v>1</v>
      </c>
      <c r="I646" s="237"/>
      <c r="J646" s="233"/>
      <c r="K646" s="233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160</v>
      </c>
      <c r="AU646" s="242" t="s">
        <v>89</v>
      </c>
      <c r="AV646" s="13" t="s">
        <v>87</v>
      </c>
      <c r="AW646" s="13" t="s">
        <v>34</v>
      </c>
      <c r="AX646" s="13" t="s">
        <v>79</v>
      </c>
      <c r="AY646" s="242" t="s">
        <v>151</v>
      </c>
    </row>
    <row r="647" s="14" customFormat="1">
      <c r="A647" s="14"/>
      <c r="B647" s="243"/>
      <c r="C647" s="244"/>
      <c r="D647" s="234" t="s">
        <v>160</v>
      </c>
      <c r="E647" s="245" t="s">
        <v>1</v>
      </c>
      <c r="F647" s="246" t="s">
        <v>756</v>
      </c>
      <c r="G647" s="244"/>
      <c r="H647" s="247">
        <v>15.4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160</v>
      </c>
      <c r="AU647" s="253" t="s">
        <v>89</v>
      </c>
      <c r="AV647" s="14" t="s">
        <v>89</v>
      </c>
      <c r="AW647" s="14" t="s">
        <v>34</v>
      </c>
      <c r="AX647" s="14" t="s">
        <v>79</v>
      </c>
      <c r="AY647" s="253" t="s">
        <v>151</v>
      </c>
    </row>
    <row r="648" s="13" customFormat="1">
      <c r="A648" s="13"/>
      <c r="B648" s="232"/>
      <c r="C648" s="233"/>
      <c r="D648" s="234" t="s">
        <v>160</v>
      </c>
      <c r="E648" s="235" t="s">
        <v>1</v>
      </c>
      <c r="F648" s="236" t="s">
        <v>757</v>
      </c>
      <c r="G648" s="233"/>
      <c r="H648" s="235" t="s">
        <v>1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2" t="s">
        <v>160</v>
      </c>
      <c r="AU648" s="242" t="s">
        <v>89</v>
      </c>
      <c r="AV648" s="13" t="s">
        <v>87</v>
      </c>
      <c r="AW648" s="13" t="s">
        <v>34</v>
      </c>
      <c r="AX648" s="13" t="s">
        <v>79</v>
      </c>
      <c r="AY648" s="242" t="s">
        <v>151</v>
      </c>
    </row>
    <row r="649" s="14" customFormat="1">
      <c r="A649" s="14"/>
      <c r="B649" s="243"/>
      <c r="C649" s="244"/>
      <c r="D649" s="234" t="s">
        <v>160</v>
      </c>
      <c r="E649" s="245" t="s">
        <v>1</v>
      </c>
      <c r="F649" s="246" t="s">
        <v>758</v>
      </c>
      <c r="G649" s="244"/>
      <c r="H649" s="247">
        <v>31.600000000000001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3" t="s">
        <v>160</v>
      </c>
      <c r="AU649" s="253" t="s">
        <v>89</v>
      </c>
      <c r="AV649" s="14" t="s">
        <v>89</v>
      </c>
      <c r="AW649" s="14" t="s">
        <v>34</v>
      </c>
      <c r="AX649" s="14" t="s">
        <v>79</v>
      </c>
      <c r="AY649" s="253" t="s">
        <v>151</v>
      </c>
    </row>
    <row r="650" s="14" customFormat="1">
      <c r="A650" s="14"/>
      <c r="B650" s="243"/>
      <c r="C650" s="244"/>
      <c r="D650" s="234" t="s">
        <v>160</v>
      </c>
      <c r="E650" s="245" t="s">
        <v>1</v>
      </c>
      <c r="F650" s="246" t="s">
        <v>759</v>
      </c>
      <c r="G650" s="244"/>
      <c r="H650" s="247">
        <v>11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160</v>
      </c>
      <c r="AU650" s="253" t="s">
        <v>89</v>
      </c>
      <c r="AV650" s="14" t="s">
        <v>89</v>
      </c>
      <c r="AW650" s="14" t="s">
        <v>34</v>
      </c>
      <c r="AX650" s="14" t="s">
        <v>79</v>
      </c>
      <c r="AY650" s="253" t="s">
        <v>151</v>
      </c>
    </row>
    <row r="651" s="15" customFormat="1">
      <c r="A651" s="15"/>
      <c r="B651" s="254"/>
      <c r="C651" s="255"/>
      <c r="D651" s="234" t="s">
        <v>160</v>
      </c>
      <c r="E651" s="256" t="s">
        <v>1</v>
      </c>
      <c r="F651" s="257" t="s">
        <v>166</v>
      </c>
      <c r="G651" s="255"/>
      <c r="H651" s="258">
        <v>1039</v>
      </c>
      <c r="I651" s="259"/>
      <c r="J651" s="255"/>
      <c r="K651" s="255"/>
      <c r="L651" s="260"/>
      <c r="M651" s="261"/>
      <c r="N651" s="262"/>
      <c r="O651" s="262"/>
      <c r="P651" s="262"/>
      <c r="Q651" s="262"/>
      <c r="R651" s="262"/>
      <c r="S651" s="262"/>
      <c r="T651" s="263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4" t="s">
        <v>160</v>
      </c>
      <c r="AU651" s="264" t="s">
        <v>89</v>
      </c>
      <c r="AV651" s="15" t="s">
        <v>158</v>
      </c>
      <c r="AW651" s="15" t="s">
        <v>34</v>
      </c>
      <c r="AX651" s="15" t="s">
        <v>87</v>
      </c>
      <c r="AY651" s="264" t="s">
        <v>151</v>
      </c>
    </row>
    <row r="652" s="2" customFormat="1" ht="16.5" customHeight="1">
      <c r="A652" s="39"/>
      <c r="B652" s="40"/>
      <c r="C652" s="219" t="s">
        <v>760</v>
      </c>
      <c r="D652" s="219" t="s">
        <v>153</v>
      </c>
      <c r="E652" s="220" t="s">
        <v>761</v>
      </c>
      <c r="F652" s="221" t="s">
        <v>762</v>
      </c>
      <c r="G652" s="222" t="s">
        <v>208</v>
      </c>
      <c r="H652" s="223">
        <v>60</v>
      </c>
      <c r="I652" s="224"/>
      <c r="J652" s="225">
        <f>ROUND(I652*H652,2)</f>
        <v>0</v>
      </c>
      <c r="K652" s="221" t="s">
        <v>1</v>
      </c>
      <c r="L652" s="45"/>
      <c r="M652" s="226" t="s">
        <v>1</v>
      </c>
      <c r="N652" s="227" t="s">
        <v>44</v>
      </c>
      <c r="O652" s="92"/>
      <c r="P652" s="228">
        <f>O652*H652</f>
        <v>0</v>
      </c>
      <c r="Q652" s="228">
        <v>0.0096799999999999994</v>
      </c>
      <c r="R652" s="228">
        <f>Q652*H652</f>
        <v>0.58079999999999998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158</v>
      </c>
      <c r="AT652" s="230" t="s">
        <v>153</v>
      </c>
      <c r="AU652" s="230" t="s">
        <v>89</v>
      </c>
      <c r="AY652" s="18" t="s">
        <v>151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87</v>
      </c>
      <c r="BK652" s="231">
        <f>ROUND(I652*H652,2)</f>
        <v>0</v>
      </c>
      <c r="BL652" s="18" t="s">
        <v>158</v>
      </c>
      <c r="BM652" s="230" t="s">
        <v>763</v>
      </c>
    </row>
    <row r="653" s="13" customFormat="1">
      <c r="A653" s="13"/>
      <c r="B653" s="232"/>
      <c r="C653" s="233"/>
      <c r="D653" s="234" t="s">
        <v>160</v>
      </c>
      <c r="E653" s="235" t="s">
        <v>1</v>
      </c>
      <c r="F653" s="236" t="s">
        <v>764</v>
      </c>
      <c r="G653" s="233"/>
      <c r="H653" s="235" t="s">
        <v>1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2" t="s">
        <v>160</v>
      </c>
      <c r="AU653" s="242" t="s">
        <v>89</v>
      </c>
      <c r="AV653" s="13" t="s">
        <v>87</v>
      </c>
      <c r="AW653" s="13" t="s">
        <v>34</v>
      </c>
      <c r="AX653" s="13" t="s">
        <v>79</v>
      </c>
      <c r="AY653" s="242" t="s">
        <v>151</v>
      </c>
    </row>
    <row r="654" s="14" customFormat="1">
      <c r="A654" s="14"/>
      <c r="B654" s="243"/>
      <c r="C654" s="244"/>
      <c r="D654" s="234" t="s">
        <v>160</v>
      </c>
      <c r="E654" s="245" t="s">
        <v>1</v>
      </c>
      <c r="F654" s="246" t="s">
        <v>765</v>
      </c>
      <c r="G654" s="244"/>
      <c r="H654" s="247">
        <v>60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3" t="s">
        <v>160</v>
      </c>
      <c r="AU654" s="253" t="s">
        <v>89</v>
      </c>
      <c r="AV654" s="14" t="s">
        <v>89</v>
      </c>
      <c r="AW654" s="14" t="s">
        <v>34</v>
      </c>
      <c r="AX654" s="14" t="s">
        <v>87</v>
      </c>
      <c r="AY654" s="253" t="s">
        <v>151</v>
      </c>
    </row>
    <row r="655" s="2" customFormat="1" ht="16.5" customHeight="1">
      <c r="A655" s="39"/>
      <c r="B655" s="40"/>
      <c r="C655" s="219" t="s">
        <v>766</v>
      </c>
      <c r="D655" s="219" t="s">
        <v>153</v>
      </c>
      <c r="E655" s="220" t="s">
        <v>767</v>
      </c>
      <c r="F655" s="221" t="s">
        <v>768</v>
      </c>
      <c r="G655" s="222" t="s">
        <v>388</v>
      </c>
      <c r="H655" s="223">
        <v>166</v>
      </c>
      <c r="I655" s="224"/>
      <c r="J655" s="225">
        <f>ROUND(I655*H655,2)</f>
        <v>0</v>
      </c>
      <c r="K655" s="221" t="s">
        <v>157</v>
      </c>
      <c r="L655" s="45"/>
      <c r="M655" s="226" t="s">
        <v>1</v>
      </c>
      <c r="N655" s="227" t="s">
        <v>44</v>
      </c>
      <c r="O655" s="92"/>
      <c r="P655" s="228">
        <f>O655*H655</f>
        <v>0</v>
      </c>
      <c r="Q655" s="228">
        <v>0</v>
      </c>
      <c r="R655" s="228">
        <f>Q655*H655</f>
        <v>0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158</v>
      </c>
      <c r="AT655" s="230" t="s">
        <v>153</v>
      </c>
      <c r="AU655" s="230" t="s">
        <v>89</v>
      </c>
      <c r="AY655" s="18" t="s">
        <v>151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87</v>
      </c>
      <c r="BK655" s="231">
        <f>ROUND(I655*H655,2)</f>
        <v>0</v>
      </c>
      <c r="BL655" s="18" t="s">
        <v>158</v>
      </c>
      <c r="BM655" s="230" t="s">
        <v>769</v>
      </c>
    </row>
    <row r="656" s="2" customFormat="1" ht="16.5" customHeight="1">
      <c r="A656" s="39"/>
      <c r="B656" s="40"/>
      <c r="C656" s="219" t="s">
        <v>770</v>
      </c>
      <c r="D656" s="219" t="s">
        <v>153</v>
      </c>
      <c r="E656" s="220" t="s">
        <v>771</v>
      </c>
      <c r="F656" s="221" t="s">
        <v>772</v>
      </c>
      <c r="G656" s="222" t="s">
        <v>208</v>
      </c>
      <c r="H656" s="223">
        <v>103</v>
      </c>
      <c r="I656" s="224"/>
      <c r="J656" s="225">
        <f>ROUND(I656*H656,2)</f>
        <v>0</v>
      </c>
      <c r="K656" s="221" t="s">
        <v>157</v>
      </c>
      <c r="L656" s="45"/>
      <c r="M656" s="226" t="s">
        <v>1</v>
      </c>
      <c r="N656" s="227" t="s">
        <v>44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158</v>
      </c>
      <c r="AT656" s="230" t="s">
        <v>153</v>
      </c>
      <c r="AU656" s="230" t="s">
        <v>89</v>
      </c>
      <c r="AY656" s="18" t="s">
        <v>151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87</v>
      </c>
      <c r="BK656" s="231">
        <f>ROUND(I656*H656,2)</f>
        <v>0</v>
      </c>
      <c r="BL656" s="18" t="s">
        <v>158</v>
      </c>
      <c r="BM656" s="230" t="s">
        <v>773</v>
      </c>
    </row>
    <row r="657" s="14" customFormat="1">
      <c r="A657" s="14"/>
      <c r="B657" s="243"/>
      <c r="C657" s="244"/>
      <c r="D657" s="234" t="s">
        <v>160</v>
      </c>
      <c r="E657" s="245" t="s">
        <v>1</v>
      </c>
      <c r="F657" s="246" t="s">
        <v>774</v>
      </c>
      <c r="G657" s="244"/>
      <c r="H657" s="247">
        <v>29.16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160</v>
      </c>
      <c r="AU657" s="253" t="s">
        <v>89</v>
      </c>
      <c r="AV657" s="14" t="s">
        <v>89</v>
      </c>
      <c r="AW657" s="14" t="s">
        <v>34</v>
      </c>
      <c r="AX657" s="14" t="s">
        <v>79</v>
      </c>
      <c r="AY657" s="253" t="s">
        <v>151</v>
      </c>
    </row>
    <row r="658" s="14" customFormat="1">
      <c r="A658" s="14"/>
      <c r="B658" s="243"/>
      <c r="C658" s="244"/>
      <c r="D658" s="234" t="s">
        <v>160</v>
      </c>
      <c r="E658" s="245" t="s">
        <v>1</v>
      </c>
      <c r="F658" s="246" t="s">
        <v>775</v>
      </c>
      <c r="G658" s="244"/>
      <c r="H658" s="247">
        <v>25.553000000000001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3" t="s">
        <v>160</v>
      </c>
      <c r="AU658" s="253" t="s">
        <v>89</v>
      </c>
      <c r="AV658" s="14" t="s">
        <v>89</v>
      </c>
      <c r="AW658" s="14" t="s">
        <v>34</v>
      </c>
      <c r="AX658" s="14" t="s">
        <v>79</v>
      </c>
      <c r="AY658" s="253" t="s">
        <v>151</v>
      </c>
    </row>
    <row r="659" s="14" customFormat="1">
      <c r="A659" s="14"/>
      <c r="B659" s="243"/>
      <c r="C659" s="244"/>
      <c r="D659" s="234" t="s">
        <v>160</v>
      </c>
      <c r="E659" s="245" t="s">
        <v>1</v>
      </c>
      <c r="F659" s="246" t="s">
        <v>776</v>
      </c>
      <c r="G659" s="244"/>
      <c r="H659" s="247">
        <v>14.788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3" t="s">
        <v>160</v>
      </c>
      <c r="AU659" s="253" t="s">
        <v>89</v>
      </c>
      <c r="AV659" s="14" t="s">
        <v>89</v>
      </c>
      <c r="AW659" s="14" t="s">
        <v>34</v>
      </c>
      <c r="AX659" s="14" t="s">
        <v>79</v>
      </c>
      <c r="AY659" s="253" t="s">
        <v>151</v>
      </c>
    </row>
    <row r="660" s="14" customFormat="1">
      <c r="A660" s="14"/>
      <c r="B660" s="243"/>
      <c r="C660" s="244"/>
      <c r="D660" s="234" t="s">
        <v>160</v>
      </c>
      <c r="E660" s="245" t="s">
        <v>1</v>
      </c>
      <c r="F660" s="246" t="s">
        <v>777</v>
      </c>
      <c r="G660" s="244"/>
      <c r="H660" s="247">
        <v>24.079999999999998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160</v>
      </c>
      <c r="AU660" s="253" t="s">
        <v>89</v>
      </c>
      <c r="AV660" s="14" t="s">
        <v>89</v>
      </c>
      <c r="AW660" s="14" t="s">
        <v>34</v>
      </c>
      <c r="AX660" s="14" t="s">
        <v>79</v>
      </c>
      <c r="AY660" s="253" t="s">
        <v>151</v>
      </c>
    </row>
    <row r="661" s="14" customFormat="1">
      <c r="A661" s="14"/>
      <c r="B661" s="243"/>
      <c r="C661" s="244"/>
      <c r="D661" s="234" t="s">
        <v>160</v>
      </c>
      <c r="E661" s="245" t="s">
        <v>1</v>
      </c>
      <c r="F661" s="246" t="s">
        <v>778</v>
      </c>
      <c r="G661" s="244"/>
      <c r="H661" s="247">
        <v>9.4190000000000005</v>
      </c>
      <c r="I661" s="248"/>
      <c r="J661" s="244"/>
      <c r="K661" s="244"/>
      <c r="L661" s="249"/>
      <c r="M661" s="250"/>
      <c r="N661" s="251"/>
      <c r="O661" s="251"/>
      <c r="P661" s="251"/>
      <c r="Q661" s="251"/>
      <c r="R661" s="251"/>
      <c r="S661" s="251"/>
      <c r="T661" s="25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3" t="s">
        <v>160</v>
      </c>
      <c r="AU661" s="253" t="s">
        <v>89</v>
      </c>
      <c r="AV661" s="14" t="s">
        <v>89</v>
      </c>
      <c r="AW661" s="14" t="s">
        <v>34</v>
      </c>
      <c r="AX661" s="14" t="s">
        <v>79</v>
      </c>
      <c r="AY661" s="253" t="s">
        <v>151</v>
      </c>
    </row>
    <row r="662" s="15" customFormat="1">
      <c r="A662" s="15"/>
      <c r="B662" s="254"/>
      <c r="C662" s="255"/>
      <c r="D662" s="234" t="s">
        <v>160</v>
      </c>
      <c r="E662" s="256" t="s">
        <v>1</v>
      </c>
      <c r="F662" s="257" t="s">
        <v>166</v>
      </c>
      <c r="G662" s="255"/>
      <c r="H662" s="258">
        <v>103</v>
      </c>
      <c r="I662" s="259"/>
      <c r="J662" s="255"/>
      <c r="K662" s="255"/>
      <c r="L662" s="260"/>
      <c r="M662" s="261"/>
      <c r="N662" s="262"/>
      <c r="O662" s="262"/>
      <c r="P662" s="262"/>
      <c r="Q662" s="262"/>
      <c r="R662" s="262"/>
      <c r="S662" s="262"/>
      <c r="T662" s="263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4" t="s">
        <v>160</v>
      </c>
      <c r="AU662" s="264" t="s">
        <v>89</v>
      </c>
      <c r="AV662" s="15" t="s">
        <v>158</v>
      </c>
      <c r="AW662" s="15" t="s">
        <v>34</v>
      </c>
      <c r="AX662" s="15" t="s">
        <v>87</v>
      </c>
      <c r="AY662" s="264" t="s">
        <v>151</v>
      </c>
    </row>
    <row r="663" s="12" customFormat="1" ht="22.8" customHeight="1">
      <c r="A663" s="12"/>
      <c r="B663" s="203"/>
      <c r="C663" s="204"/>
      <c r="D663" s="205" t="s">
        <v>78</v>
      </c>
      <c r="E663" s="217" t="s">
        <v>733</v>
      </c>
      <c r="F663" s="217" t="s">
        <v>779</v>
      </c>
      <c r="G663" s="204"/>
      <c r="H663" s="204"/>
      <c r="I663" s="207"/>
      <c r="J663" s="218">
        <f>BK663</f>
        <v>0</v>
      </c>
      <c r="K663" s="204"/>
      <c r="L663" s="209"/>
      <c r="M663" s="210"/>
      <c r="N663" s="211"/>
      <c r="O663" s="211"/>
      <c r="P663" s="212">
        <f>SUM(P664:P710)</f>
        <v>0</v>
      </c>
      <c r="Q663" s="211"/>
      <c r="R663" s="212">
        <f>SUM(R664:R710)</f>
        <v>57.622113110000001</v>
      </c>
      <c r="S663" s="211"/>
      <c r="T663" s="213">
        <f>SUM(T664:T710)</f>
        <v>0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14" t="s">
        <v>87</v>
      </c>
      <c r="AT663" s="215" t="s">
        <v>78</v>
      </c>
      <c r="AU663" s="215" t="s">
        <v>87</v>
      </c>
      <c r="AY663" s="214" t="s">
        <v>151</v>
      </c>
      <c r="BK663" s="216">
        <f>SUM(BK664:BK710)</f>
        <v>0</v>
      </c>
    </row>
    <row r="664" s="2" customFormat="1" ht="16.5" customHeight="1">
      <c r="A664" s="39"/>
      <c r="B664" s="40"/>
      <c r="C664" s="219" t="s">
        <v>780</v>
      </c>
      <c r="D664" s="219" t="s">
        <v>153</v>
      </c>
      <c r="E664" s="220" t="s">
        <v>781</v>
      </c>
      <c r="F664" s="221" t="s">
        <v>782</v>
      </c>
      <c r="G664" s="222" t="s">
        <v>156</v>
      </c>
      <c r="H664" s="223">
        <v>0.59999999999999998</v>
      </c>
      <c r="I664" s="224"/>
      <c r="J664" s="225">
        <f>ROUND(I664*H664,2)</f>
        <v>0</v>
      </c>
      <c r="K664" s="221" t="s">
        <v>157</v>
      </c>
      <c r="L664" s="45"/>
      <c r="M664" s="226" t="s">
        <v>1</v>
      </c>
      <c r="N664" s="227" t="s">
        <v>44</v>
      </c>
      <c r="O664" s="92"/>
      <c r="P664" s="228">
        <f>O664*H664</f>
        <v>0</v>
      </c>
      <c r="Q664" s="228">
        <v>2.2563399999999998</v>
      </c>
      <c r="R664" s="228">
        <f>Q664*H664</f>
        <v>1.3538039999999998</v>
      </c>
      <c r="S664" s="228">
        <v>0</v>
      </c>
      <c r="T664" s="229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0" t="s">
        <v>158</v>
      </c>
      <c r="AT664" s="230" t="s">
        <v>153</v>
      </c>
      <c r="AU664" s="230" t="s">
        <v>89</v>
      </c>
      <c r="AY664" s="18" t="s">
        <v>151</v>
      </c>
      <c r="BE664" s="231">
        <f>IF(N664="základní",J664,0)</f>
        <v>0</v>
      </c>
      <c r="BF664" s="231">
        <f>IF(N664="snížená",J664,0)</f>
        <v>0</v>
      </c>
      <c r="BG664" s="231">
        <f>IF(N664="zákl. přenesená",J664,0)</f>
        <v>0</v>
      </c>
      <c r="BH664" s="231">
        <f>IF(N664="sníž. přenesená",J664,0)</f>
        <v>0</v>
      </c>
      <c r="BI664" s="231">
        <f>IF(N664="nulová",J664,0)</f>
        <v>0</v>
      </c>
      <c r="BJ664" s="18" t="s">
        <v>87</v>
      </c>
      <c r="BK664" s="231">
        <f>ROUND(I664*H664,2)</f>
        <v>0</v>
      </c>
      <c r="BL664" s="18" t="s">
        <v>158</v>
      </c>
      <c r="BM664" s="230" t="s">
        <v>783</v>
      </c>
    </row>
    <row r="665" s="13" customFormat="1">
      <c r="A665" s="13"/>
      <c r="B665" s="232"/>
      <c r="C665" s="233"/>
      <c r="D665" s="234" t="s">
        <v>160</v>
      </c>
      <c r="E665" s="235" t="s">
        <v>1</v>
      </c>
      <c r="F665" s="236" t="s">
        <v>784</v>
      </c>
      <c r="G665" s="233"/>
      <c r="H665" s="235" t="s">
        <v>1</v>
      </c>
      <c r="I665" s="237"/>
      <c r="J665" s="233"/>
      <c r="K665" s="233"/>
      <c r="L665" s="238"/>
      <c r="M665" s="239"/>
      <c r="N665" s="240"/>
      <c r="O665" s="240"/>
      <c r="P665" s="240"/>
      <c r="Q665" s="240"/>
      <c r="R665" s="240"/>
      <c r="S665" s="240"/>
      <c r="T665" s="24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2" t="s">
        <v>160</v>
      </c>
      <c r="AU665" s="242" t="s">
        <v>89</v>
      </c>
      <c r="AV665" s="13" t="s">
        <v>87</v>
      </c>
      <c r="AW665" s="13" t="s">
        <v>34</v>
      </c>
      <c r="AX665" s="13" t="s">
        <v>79</v>
      </c>
      <c r="AY665" s="242" t="s">
        <v>151</v>
      </c>
    </row>
    <row r="666" s="14" customFormat="1">
      <c r="A666" s="14"/>
      <c r="B666" s="243"/>
      <c r="C666" s="244"/>
      <c r="D666" s="234" t="s">
        <v>160</v>
      </c>
      <c r="E666" s="245" t="s">
        <v>1</v>
      </c>
      <c r="F666" s="246" t="s">
        <v>785</v>
      </c>
      <c r="G666" s="244"/>
      <c r="H666" s="247">
        <v>0.34999999999999998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160</v>
      </c>
      <c r="AU666" s="253" t="s">
        <v>89</v>
      </c>
      <c r="AV666" s="14" t="s">
        <v>89</v>
      </c>
      <c r="AW666" s="14" t="s">
        <v>34</v>
      </c>
      <c r="AX666" s="14" t="s">
        <v>79</v>
      </c>
      <c r="AY666" s="253" t="s">
        <v>151</v>
      </c>
    </row>
    <row r="667" s="14" customFormat="1">
      <c r="A667" s="14"/>
      <c r="B667" s="243"/>
      <c r="C667" s="244"/>
      <c r="D667" s="234" t="s">
        <v>160</v>
      </c>
      <c r="E667" s="245" t="s">
        <v>1</v>
      </c>
      <c r="F667" s="246" t="s">
        <v>786</v>
      </c>
      <c r="G667" s="244"/>
      <c r="H667" s="247">
        <v>0.25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160</v>
      </c>
      <c r="AU667" s="253" t="s">
        <v>89</v>
      </c>
      <c r="AV667" s="14" t="s">
        <v>89</v>
      </c>
      <c r="AW667" s="14" t="s">
        <v>34</v>
      </c>
      <c r="AX667" s="14" t="s">
        <v>79</v>
      </c>
      <c r="AY667" s="253" t="s">
        <v>151</v>
      </c>
    </row>
    <row r="668" s="15" customFormat="1">
      <c r="A668" s="15"/>
      <c r="B668" s="254"/>
      <c r="C668" s="255"/>
      <c r="D668" s="234" t="s">
        <v>160</v>
      </c>
      <c r="E668" s="256" t="s">
        <v>1</v>
      </c>
      <c r="F668" s="257" t="s">
        <v>166</v>
      </c>
      <c r="G668" s="255"/>
      <c r="H668" s="258">
        <v>0.59999999999999998</v>
      </c>
      <c r="I668" s="259"/>
      <c r="J668" s="255"/>
      <c r="K668" s="255"/>
      <c r="L668" s="260"/>
      <c r="M668" s="261"/>
      <c r="N668" s="262"/>
      <c r="O668" s="262"/>
      <c r="P668" s="262"/>
      <c r="Q668" s="262"/>
      <c r="R668" s="262"/>
      <c r="S668" s="262"/>
      <c r="T668" s="263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4" t="s">
        <v>160</v>
      </c>
      <c r="AU668" s="264" t="s">
        <v>89</v>
      </c>
      <c r="AV668" s="15" t="s">
        <v>158</v>
      </c>
      <c r="AW668" s="15" t="s">
        <v>34</v>
      </c>
      <c r="AX668" s="15" t="s">
        <v>87</v>
      </c>
      <c r="AY668" s="264" t="s">
        <v>151</v>
      </c>
    </row>
    <row r="669" s="2" customFormat="1" ht="16.5" customHeight="1">
      <c r="A669" s="39"/>
      <c r="B669" s="40"/>
      <c r="C669" s="219" t="s">
        <v>787</v>
      </c>
      <c r="D669" s="219" t="s">
        <v>153</v>
      </c>
      <c r="E669" s="220" t="s">
        <v>788</v>
      </c>
      <c r="F669" s="221" t="s">
        <v>789</v>
      </c>
      <c r="G669" s="222" t="s">
        <v>156</v>
      </c>
      <c r="H669" s="223">
        <v>2.3050000000000002</v>
      </c>
      <c r="I669" s="224"/>
      <c r="J669" s="225">
        <f>ROUND(I669*H669,2)</f>
        <v>0</v>
      </c>
      <c r="K669" s="221" t="s">
        <v>157</v>
      </c>
      <c r="L669" s="45"/>
      <c r="M669" s="226" t="s">
        <v>1</v>
      </c>
      <c r="N669" s="227" t="s">
        <v>44</v>
      </c>
      <c r="O669" s="92"/>
      <c r="P669" s="228">
        <f>O669*H669</f>
        <v>0</v>
      </c>
      <c r="Q669" s="228">
        <v>2.45329</v>
      </c>
      <c r="R669" s="228">
        <f>Q669*H669</f>
        <v>5.6548334499999999</v>
      </c>
      <c r="S669" s="228">
        <v>0</v>
      </c>
      <c r="T669" s="22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0" t="s">
        <v>158</v>
      </c>
      <c r="AT669" s="230" t="s">
        <v>153</v>
      </c>
      <c r="AU669" s="230" t="s">
        <v>89</v>
      </c>
      <c r="AY669" s="18" t="s">
        <v>151</v>
      </c>
      <c r="BE669" s="231">
        <f>IF(N669="základní",J669,0)</f>
        <v>0</v>
      </c>
      <c r="BF669" s="231">
        <f>IF(N669="snížená",J669,0)</f>
        <v>0</v>
      </c>
      <c r="BG669" s="231">
        <f>IF(N669="zákl. přenesená",J669,0)</f>
        <v>0</v>
      </c>
      <c r="BH669" s="231">
        <f>IF(N669="sníž. přenesená",J669,0)</f>
        <v>0</v>
      </c>
      <c r="BI669" s="231">
        <f>IF(N669="nulová",J669,0)</f>
        <v>0</v>
      </c>
      <c r="BJ669" s="18" t="s">
        <v>87</v>
      </c>
      <c r="BK669" s="231">
        <f>ROUND(I669*H669,2)</f>
        <v>0</v>
      </c>
      <c r="BL669" s="18" t="s">
        <v>158</v>
      </c>
      <c r="BM669" s="230" t="s">
        <v>790</v>
      </c>
    </row>
    <row r="670" s="13" customFormat="1">
      <c r="A670" s="13"/>
      <c r="B670" s="232"/>
      <c r="C670" s="233"/>
      <c r="D670" s="234" t="s">
        <v>160</v>
      </c>
      <c r="E670" s="235" t="s">
        <v>1</v>
      </c>
      <c r="F670" s="236" t="s">
        <v>791</v>
      </c>
      <c r="G670" s="233"/>
      <c r="H670" s="235" t="s">
        <v>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2" t="s">
        <v>160</v>
      </c>
      <c r="AU670" s="242" t="s">
        <v>89</v>
      </c>
      <c r="AV670" s="13" t="s">
        <v>87</v>
      </c>
      <c r="AW670" s="13" t="s">
        <v>34</v>
      </c>
      <c r="AX670" s="13" t="s">
        <v>79</v>
      </c>
      <c r="AY670" s="242" t="s">
        <v>151</v>
      </c>
    </row>
    <row r="671" s="13" customFormat="1">
      <c r="A671" s="13"/>
      <c r="B671" s="232"/>
      <c r="C671" s="233"/>
      <c r="D671" s="234" t="s">
        <v>160</v>
      </c>
      <c r="E671" s="235" t="s">
        <v>1</v>
      </c>
      <c r="F671" s="236" t="s">
        <v>792</v>
      </c>
      <c r="G671" s="233"/>
      <c r="H671" s="235" t="s">
        <v>1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2" t="s">
        <v>160</v>
      </c>
      <c r="AU671" s="242" t="s">
        <v>89</v>
      </c>
      <c r="AV671" s="13" t="s">
        <v>87</v>
      </c>
      <c r="AW671" s="13" t="s">
        <v>34</v>
      </c>
      <c r="AX671" s="13" t="s">
        <v>79</v>
      </c>
      <c r="AY671" s="242" t="s">
        <v>151</v>
      </c>
    </row>
    <row r="672" s="14" customFormat="1">
      <c r="A672" s="14"/>
      <c r="B672" s="243"/>
      <c r="C672" s="244"/>
      <c r="D672" s="234" t="s">
        <v>160</v>
      </c>
      <c r="E672" s="245" t="s">
        <v>1</v>
      </c>
      <c r="F672" s="246" t="s">
        <v>793</v>
      </c>
      <c r="G672" s="244"/>
      <c r="H672" s="247">
        <v>1.8049999999999999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160</v>
      </c>
      <c r="AU672" s="253" t="s">
        <v>89</v>
      </c>
      <c r="AV672" s="14" t="s">
        <v>89</v>
      </c>
      <c r="AW672" s="14" t="s">
        <v>34</v>
      </c>
      <c r="AX672" s="14" t="s">
        <v>79</v>
      </c>
      <c r="AY672" s="253" t="s">
        <v>151</v>
      </c>
    </row>
    <row r="673" s="13" customFormat="1">
      <c r="A673" s="13"/>
      <c r="B673" s="232"/>
      <c r="C673" s="233"/>
      <c r="D673" s="234" t="s">
        <v>160</v>
      </c>
      <c r="E673" s="235" t="s">
        <v>1</v>
      </c>
      <c r="F673" s="236" t="s">
        <v>794</v>
      </c>
      <c r="G673" s="233"/>
      <c r="H673" s="235" t="s">
        <v>1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2" t="s">
        <v>160</v>
      </c>
      <c r="AU673" s="242" t="s">
        <v>89</v>
      </c>
      <c r="AV673" s="13" t="s">
        <v>87</v>
      </c>
      <c r="AW673" s="13" t="s">
        <v>34</v>
      </c>
      <c r="AX673" s="13" t="s">
        <v>79</v>
      </c>
      <c r="AY673" s="242" t="s">
        <v>151</v>
      </c>
    </row>
    <row r="674" s="14" customFormat="1">
      <c r="A674" s="14"/>
      <c r="B674" s="243"/>
      <c r="C674" s="244"/>
      <c r="D674" s="234" t="s">
        <v>160</v>
      </c>
      <c r="E674" s="245" t="s">
        <v>1</v>
      </c>
      <c r="F674" s="246" t="s">
        <v>280</v>
      </c>
      <c r="G674" s="244"/>
      <c r="H674" s="247">
        <v>0.5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3" t="s">
        <v>160</v>
      </c>
      <c r="AU674" s="253" t="s">
        <v>89</v>
      </c>
      <c r="AV674" s="14" t="s">
        <v>89</v>
      </c>
      <c r="AW674" s="14" t="s">
        <v>34</v>
      </c>
      <c r="AX674" s="14" t="s">
        <v>79</v>
      </c>
      <c r="AY674" s="253" t="s">
        <v>151</v>
      </c>
    </row>
    <row r="675" s="15" customFormat="1">
      <c r="A675" s="15"/>
      <c r="B675" s="254"/>
      <c r="C675" s="255"/>
      <c r="D675" s="234" t="s">
        <v>160</v>
      </c>
      <c r="E675" s="256" t="s">
        <v>1</v>
      </c>
      <c r="F675" s="257" t="s">
        <v>166</v>
      </c>
      <c r="G675" s="255"/>
      <c r="H675" s="258">
        <v>2.3050000000000002</v>
      </c>
      <c r="I675" s="259"/>
      <c r="J675" s="255"/>
      <c r="K675" s="255"/>
      <c r="L675" s="260"/>
      <c r="M675" s="261"/>
      <c r="N675" s="262"/>
      <c r="O675" s="262"/>
      <c r="P675" s="262"/>
      <c r="Q675" s="262"/>
      <c r="R675" s="262"/>
      <c r="S675" s="262"/>
      <c r="T675" s="263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64" t="s">
        <v>160</v>
      </c>
      <c r="AU675" s="264" t="s">
        <v>89</v>
      </c>
      <c r="AV675" s="15" t="s">
        <v>158</v>
      </c>
      <c r="AW675" s="15" t="s">
        <v>34</v>
      </c>
      <c r="AX675" s="15" t="s">
        <v>87</v>
      </c>
      <c r="AY675" s="264" t="s">
        <v>151</v>
      </c>
    </row>
    <row r="676" s="2" customFormat="1" ht="16.5" customHeight="1">
      <c r="A676" s="39"/>
      <c r="B676" s="40"/>
      <c r="C676" s="219" t="s">
        <v>795</v>
      </c>
      <c r="D676" s="219" t="s">
        <v>153</v>
      </c>
      <c r="E676" s="220" t="s">
        <v>796</v>
      </c>
      <c r="F676" s="221" t="s">
        <v>797</v>
      </c>
      <c r="G676" s="222" t="s">
        <v>156</v>
      </c>
      <c r="H676" s="223">
        <v>6.2539999999999996</v>
      </c>
      <c r="I676" s="224"/>
      <c r="J676" s="225">
        <f>ROUND(I676*H676,2)</f>
        <v>0</v>
      </c>
      <c r="K676" s="221" t="s">
        <v>157</v>
      </c>
      <c r="L676" s="45"/>
      <c r="M676" s="226" t="s">
        <v>1</v>
      </c>
      <c r="N676" s="227" t="s">
        <v>44</v>
      </c>
      <c r="O676" s="92"/>
      <c r="P676" s="228">
        <f>O676*H676</f>
        <v>0</v>
      </c>
      <c r="Q676" s="228">
        <v>2.45329</v>
      </c>
      <c r="R676" s="228">
        <f>Q676*H676</f>
        <v>15.342875659999999</v>
      </c>
      <c r="S676" s="228">
        <v>0</v>
      </c>
      <c r="T676" s="229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158</v>
      </c>
      <c r="AT676" s="230" t="s">
        <v>153</v>
      </c>
      <c r="AU676" s="230" t="s">
        <v>89</v>
      </c>
      <c r="AY676" s="18" t="s">
        <v>151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87</v>
      </c>
      <c r="BK676" s="231">
        <f>ROUND(I676*H676,2)</f>
        <v>0</v>
      </c>
      <c r="BL676" s="18" t="s">
        <v>158</v>
      </c>
      <c r="BM676" s="230" t="s">
        <v>798</v>
      </c>
    </row>
    <row r="677" s="13" customFormat="1">
      <c r="A677" s="13"/>
      <c r="B677" s="232"/>
      <c r="C677" s="233"/>
      <c r="D677" s="234" t="s">
        <v>160</v>
      </c>
      <c r="E677" s="235" t="s">
        <v>1</v>
      </c>
      <c r="F677" s="236" t="s">
        <v>799</v>
      </c>
      <c r="G677" s="233"/>
      <c r="H677" s="235" t="s">
        <v>1</v>
      </c>
      <c r="I677" s="237"/>
      <c r="J677" s="233"/>
      <c r="K677" s="233"/>
      <c r="L677" s="238"/>
      <c r="M677" s="239"/>
      <c r="N677" s="240"/>
      <c r="O677" s="240"/>
      <c r="P677" s="240"/>
      <c r="Q677" s="240"/>
      <c r="R677" s="240"/>
      <c r="S677" s="240"/>
      <c r="T677" s="24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2" t="s">
        <v>160</v>
      </c>
      <c r="AU677" s="242" t="s">
        <v>89</v>
      </c>
      <c r="AV677" s="13" t="s">
        <v>87</v>
      </c>
      <c r="AW677" s="13" t="s">
        <v>34</v>
      </c>
      <c r="AX677" s="13" t="s">
        <v>79</v>
      </c>
      <c r="AY677" s="242" t="s">
        <v>151</v>
      </c>
    </row>
    <row r="678" s="13" customFormat="1">
      <c r="A678" s="13"/>
      <c r="B678" s="232"/>
      <c r="C678" s="233"/>
      <c r="D678" s="234" t="s">
        <v>160</v>
      </c>
      <c r="E678" s="235" t="s">
        <v>1</v>
      </c>
      <c r="F678" s="236" t="s">
        <v>800</v>
      </c>
      <c r="G678" s="233"/>
      <c r="H678" s="235" t="s">
        <v>1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2" t="s">
        <v>160</v>
      </c>
      <c r="AU678" s="242" t="s">
        <v>89</v>
      </c>
      <c r="AV678" s="13" t="s">
        <v>87</v>
      </c>
      <c r="AW678" s="13" t="s">
        <v>34</v>
      </c>
      <c r="AX678" s="13" t="s">
        <v>79</v>
      </c>
      <c r="AY678" s="242" t="s">
        <v>151</v>
      </c>
    </row>
    <row r="679" s="14" customFormat="1">
      <c r="A679" s="14"/>
      <c r="B679" s="243"/>
      <c r="C679" s="244"/>
      <c r="D679" s="234" t="s">
        <v>160</v>
      </c>
      <c r="E679" s="245" t="s">
        <v>1</v>
      </c>
      <c r="F679" s="246" t="s">
        <v>801</v>
      </c>
      <c r="G679" s="244"/>
      <c r="H679" s="247">
        <v>5.6849999999999996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3" t="s">
        <v>160</v>
      </c>
      <c r="AU679" s="253" t="s">
        <v>89</v>
      </c>
      <c r="AV679" s="14" t="s">
        <v>89</v>
      </c>
      <c r="AW679" s="14" t="s">
        <v>34</v>
      </c>
      <c r="AX679" s="14" t="s">
        <v>79</v>
      </c>
      <c r="AY679" s="253" t="s">
        <v>151</v>
      </c>
    </row>
    <row r="680" s="14" customFormat="1">
      <c r="A680" s="14"/>
      <c r="B680" s="243"/>
      <c r="C680" s="244"/>
      <c r="D680" s="234" t="s">
        <v>160</v>
      </c>
      <c r="E680" s="245" t="s">
        <v>1</v>
      </c>
      <c r="F680" s="246" t="s">
        <v>802</v>
      </c>
      <c r="G680" s="244"/>
      <c r="H680" s="247">
        <v>0.56899999999999995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3" t="s">
        <v>160</v>
      </c>
      <c r="AU680" s="253" t="s">
        <v>89</v>
      </c>
      <c r="AV680" s="14" t="s">
        <v>89</v>
      </c>
      <c r="AW680" s="14" t="s">
        <v>34</v>
      </c>
      <c r="AX680" s="14" t="s">
        <v>79</v>
      </c>
      <c r="AY680" s="253" t="s">
        <v>151</v>
      </c>
    </row>
    <row r="681" s="15" customFormat="1">
      <c r="A681" s="15"/>
      <c r="B681" s="254"/>
      <c r="C681" s="255"/>
      <c r="D681" s="234" t="s">
        <v>160</v>
      </c>
      <c r="E681" s="256" t="s">
        <v>1</v>
      </c>
      <c r="F681" s="257" t="s">
        <v>166</v>
      </c>
      <c r="G681" s="255"/>
      <c r="H681" s="258">
        <v>6.2539999999999996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4" t="s">
        <v>160</v>
      </c>
      <c r="AU681" s="264" t="s">
        <v>89</v>
      </c>
      <c r="AV681" s="15" t="s">
        <v>158</v>
      </c>
      <c r="AW681" s="15" t="s">
        <v>34</v>
      </c>
      <c r="AX681" s="15" t="s">
        <v>87</v>
      </c>
      <c r="AY681" s="264" t="s">
        <v>151</v>
      </c>
    </row>
    <row r="682" s="2" customFormat="1" ht="16.5" customHeight="1">
      <c r="A682" s="39"/>
      <c r="B682" s="40"/>
      <c r="C682" s="219" t="s">
        <v>803</v>
      </c>
      <c r="D682" s="219" t="s">
        <v>153</v>
      </c>
      <c r="E682" s="220" t="s">
        <v>804</v>
      </c>
      <c r="F682" s="221" t="s">
        <v>805</v>
      </c>
      <c r="G682" s="222" t="s">
        <v>156</v>
      </c>
      <c r="H682" s="223">
        <v>0.754</v>
      </c>
      <c r="I682" s="224"/>
      <c r="J682" s="225">
        <f>ROUND(I682*H682,2)</f>
        <v>0</v>
      </c>
      <c r="K682" s="221" t="s">
        <v>157</v>
      </c>
      <c r="L682" s="45"/>
      <c r="M682" s="226" t="s">
        <v>1</v>
      </c>
      <c r="N682" s="227" t="s">
        <v>44</v>
      </c>
      <c r="O682" s="92"/>
      <c r="P682" s="228">
        <f>O682*H682</f>
        <v>0</v>
      </c>
      <c r="Q682" s="228">
        <v>0</v>
      </c>
      <c r="R682" s="228">
        <f>Q682*H682</f>
        <v>0</v>
      </c>
      <c r="S682" s="228">
        <v>0</v>
      </c>
      <c r="T682" s="229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0" t="s">
        <v>158</v>
      </c>
      <c r="AT682" s="230" t="s">
        <v>153</v>
      </c>
      <c r="AU682" s="230" t="s">
        <v>89</v>
      </c>
      <c r="AY682" s="18" t="s">
        <v>151</v>
      </c>
      <c r="BE682" s="231">
        <f>IF(N682="základní",J682,0)</f>
        <v>0</v>
      </c>
      <c r="BF682" s="231">
        <f>IF(N682="snížená",J682,0)</f>
        <v>0</v>
      </c>
      <c r="BG682" s="231">
        <f>IF(N682="zákl. přenesená",J682,0)</f>
        <v>0</v>
      </c>
      <c r="BH682" s="231">
        <f>IF(N682="sníž. přenesená",J682,0)</f>
        <v>0</v>
      </c>
      <c r="BI682" s="231">
        <f>IF(N682="nulová",J682,0)</f>
        <v>0</v>
      </c>
      <c r="BJ682" s="18" t="s">
        <v>87</v>
      </c>
      <c r="BK682" s="231">
        <f>ROUND(I682*H682,2)</f>
        <v>0</v>
      </c>
      <c r="BL682" s="18" t="s">
        <v>158</v>
      </c>
      <c r="BM682" s="230" t="s">
        <v>806</v>
      </c>
    </row>
    <row r="683" s="13" customFormat="1">
      <c r="A683" s="13"/>
      <c r="B683" s="232"/>
      <c r="C683" s="233"/>
      <c r="D683" s="234" t="s">
        <v>160</v>
      </c>
      <c r="E683" s="235" t="s">
        <v>1</v>
      </c>
      <c r="F683" s="236" t="s">
        <v>799</v>
      </c>
      <c r="G683" s="233"/>
      <c r="H683" s="235" t="s">
        <v>1</v>
      </c>
      <c r="I683" s="237"/>
      <c r="J683" s="233"/>
      <c r="K683" s="233"/>
      <c r="L683" s="238"/>
      <c r="M683" s="239"/>
      <c r="N683" s="240"/>
      <c r="O683" s="240"/>
      <c r="P683" s="240"/>
      <c r="Q683" s="240"/>
      <c r="R683" s="240"/>
      <c r="S683" s="240"/>
      <c r="T683" s="24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2" t="s">
        <v>160</v>
      </c>
      <c r="AU683" s="242" t="s">
        <v>89</v>
      </c>
      <c r="AV683" s="13" t="s">
        <v>87</v>
      </c>
      <c r="AW683" s="13" t="s">
        <v>34</v>
      </c>
      <c r="AX683" s="13" t="s">
        <v>79</v>
      </c>
      <c r="AY683" s="242" t="s">
        <v>151</v>
      </c>
    </row>
    <row r="684" s="13" customFormat="1">
      <c r="A684" s="13"/>
      <c r="B684" s="232"/>
      <c r="C684" s="233"/>
      <c r="D684" s="234" t="s">
        <v>160</v>
      </c>
      <c r="E684" s="235" t="s">
        <v>1</v>
      </c>
      <c r="F684" s="236" t="s">
        <v>807</v>
      </c>
      <c r="G684" s="233"/>
      <c r="H684" s="235" t="s">
        <v>1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2" t="s">
        <v>160</v>
      </c>
      <c r="AU684" s="242" t="s">
        <v>89</v>
      </c>
      <c r="AV684" s="13" t="s">
        <v>87</v>
      </c>
      <c r="AW684" s="13" t="s">
        <v>34</v>
      </c>
      <c r="AX684" s="13" t="s">
        <v>79</v>
      </c>
      <c r="AY684" s="242" t="s">
        <v>151</v>
      </c>
    </row>
    <row r="685" s="14" customFormat="1">
      <c r="A685" s="14"/>
      <c r="B685" s="243"/>
      <c r="C685" s="244"/>
      <c r="D685" s="234" t="s">
        <v>160</v>
      </c>
      <c r="E685" s="245" t="s">
        <v>1</v>
      </c>
      <c r="F685" s="246" t="s">
        <v>808</v>
      </c>
      <c r="G685" s="244"/>
      <c r="H685" s="247">
        <v>0.754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160</v>
      </c>
      <c r="AU685" s="253" t="s">
        <v>89</v>
      </c>
      <c r="AV685" s="14" t="s">
        <v>89</v>
      </c>
      <c r="AW685" s="14" t="s">
        <v>34</v>
      </c>
      <c r="AX685" s="14" t="s">
        <v>79</v>
      </c>
      <c r="AY685" s="253" t="s">
        <v>151</v>
      </c>
    </row>
    <row r="686" s="15" customFormat="1">
      <c r="A686" s="15"/>
      <c r="B686" s="254"/>
      <c r="C686" s="255"/>
      <c r="D686" s="234" t="s">
        <v>160</v>
      </c>
      <c r="E686" s="256" t="s">
        <v>1</v>
      </c>
      <c r="F686" s="257" t="s">
        <v>166</v>
      </c>
      <c r="G686" s="255"/>
      <c r="H686" s="258">
        <v>0.754</v>
      </c>
      <c r="I686" s="259"/>
      <c r="J686" s="255"/>
      <c r="K686" s="255"/>
      <c r="L686" s="260"/>
      <c r="M686" s="261"/>
      <c r="N686" s="262"/>
      <c r="O686" s="262"/>
      <c r="P686" s="262"/>
      <c r="Q686" s="262"/>
      <c r="R686" s="262"/>
      <c r="S686" s="262"/>
      <c r="T686" s="263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4" t="s">
        <v>160</v>
      </c>
      <c r="AU686" s="264" t="s">
        <v>89</v>
      </c>
      <c r="AV686" s="15" t="s">
        <v>158</v>
      </c>
      <c r="AW686" s="15" t="s">
        <v>34</v>
      </c>
      <c r="AX686" s="15" t="s">
        <v>87</v>
      </c>
      <c r="AY686" s="264" t="s">
        <v>151</v>
      </c>
    </row>
    <row r="687" s="2" customFormat="1" ht="16.5" customHeight="1">
      <c r="A687" s="39"/>
      <c r="B687" s="40"/>
      <c r="C687" s="219" t="s">
        <v>809</v>
      </c>
      <c r="D687" s="219" t="s">
        <v>153</v>
      </c>
      <c r="E687" s="220" t="s">
        <v>810</v>
      </c>
      <c r="F687" s="221" t="s">
        <v>811</v>
      </c>
      <c r="G687" s="222" t="s">
        <v>208</v>
      </c>
      <c r="H687" s="223">
        <v>10</v>
      </c>
      <c r="I687" s="224"/>
      <c r="J687" s="225">
        <f>ROUND(I687*H687,2)</f>
        <v>0</v>
      </c>
      <c r="K687" s="221" t="s">
        <v>157</v>
      </c>
      <c r="L687" s="45"/>
      <c r="M687" s="226" t="s">
        <v>1</v>
      </c>
      <c r="N687" s="227" t="s">
        <v>44</v>
      </c>
      <c r="O687" s="92"/>
      <c r="P687" s="228">
        <f>O687*H687</f>
        <v>0</v>
      </c>
      <c r="Q687" s="228">
        <v>0.00012999999999999999</v>
      </c>
      <c r="R687" s="228">
        <f>Q687*H687</f>
        <v>0.0012999999999999999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158</v>
      </c>
      <c r="AT687" s="230" t="s">
        <v>153</v>
      </c>
      <c r="AU687" s="230" t="s">
        <v>89</v>
      </c>
      <c r="AY687" s="18" t="s">
        <v>151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87</v>
      </c>
      <c r="BK687" s="231">
        <f>ROUND(I687*H687,2)</f>
        <v>0</v>
      </c>
      <c r="BL687" s="18" t="s">
        <v>158</v>
      </c>
      <c r="BM687" s="230" t="s">
        <v>812</v>
      </c>
    </row>
    <row r="688" s="13" customFormat="1">
      <c r="A688" s="13"/>
      <c r="B688" s="232"/>
      <c r="C688" s="233"/>
      <c r="D688" s="234" t="s">
        <v>160</v>
      </c>
      <c r="E688" s="235" t="s">
        <v>1</v>
      </c>
      <c r="F688" s="236" t="s">
        <v>813</v>
      </c>
      <c r="G688" s="233"/>
      <c r="H688" s="235" t="s">
        <v>1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2" t="s">
        <v>160</v>
      </c>
      <c r="AU688" s="242" t="s">
        <v>89</v>
      </c>
      <c r="AV688" s="13" t="s">
        <v>87</v>
      </c>
      <c r="AW688" s="13" t="s">
        <v>34</v>
      </c>
      <c r="AX688" s="13" t="s">
        <v>79</v>
      </c>
      <c r="AY688" s="242" t="s">
        <v>151</v>
      </c>
    </row>
    <row r="689" s="14" customFormat="1">
      <c r="A689" s="14"/>
      <c r="B689" s="243"/>
      <c r="C689" s="244"/>
      <c r="D689" s="234" t="s">
        <v>160</v>
      </c>
      <c r="E689" s="245" t="s">
        <v>1</v>
      </c>
      <c r="F689" s="246" t="s">
        <v>814</v>
      </c>
      <c r="G689" s="244"/>
      <c r="H689" s="247">
        <v>10</v>
      </c>
      <c r="I689" s="248"/>
      <c r="J689" s="244"/>
      <c r="K689" s="244"/>
      <c r="L689" s="249"/>
      <c r="M689" s="250"/>
      <c r="N689" s="251"/>
      <c r="O689" s="251"/>
      <c r="P689" s="251"/>
      <c r="Q689" s="251"/>
      <c r="R689" s="251"/>
      <c r="S689" s="251"/>
      <c r="T689" s="25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3" t="s">
        <v>160</v>
      </c>
      <c r="AU689" s="253" t="s">
        <v>89</v>
      </c>
      <c r="AV689" s="14" t="s">
        <v>89</v>
      </c>
      <c r="AW689" s="14" t="s">
        <v>34</v>
      </c>
      <c r="AX689" s="14" t="s">
        <v>87</v>
      </c>
      <c r="AY689" s="253" t="s">
        <v>151</v>
      </c>
    </row>
    <row r="690" s="2" customFormat="1" ht="16.5" customHeight="1">
      <c r="A690" s="39"/>
      <c r="B690" s="40"/>
      <c r="C690" s="219" t="s">
        <v>815</v>
      </c>
      <c r="D690" s="219" t="s">
        <v>153</v>
      </c>
      <c r="E690" s="220" t="s">
        <v>816</v>
      </c>
      <c r="F690" s="221" t="s">
        <v>817</v>
      </c>
      <c r="G690" s="222" t="s">
        <v>208</v>
      </c>
      <c r="H690" s="223">
        <v>130</v>
      </c>
      <c r="I690" s="224"/>
      <c r="J690" s="225">
        <f>ROUND(I690*H690,2)</f>
        <v>0</v>
      </c>
      <c r="K690" s="221" t="s">
        <v>157</v>
      </c>
      <c r="L690" s="45"/>
      <c r="M690" s="226" t="s">
        <v>1</v>
      </c>
      <c r="N690" s="227" t="s">
        <v>44</v>
      </c>
      <c r="O690" s="92"/>
      <c r="P690" s="228">
        <f>O690*H690</f>
        <v>0</v>
      </c>
      <c r="Q690" s="228">
        <v>0.11</v>
      </c>
      <c r="R690" s="228">
        <f>Q690*H690</f>
        <v>14.300000000000001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158</v>
      </c>
      <c r="AT690" s="230" t="s">
        <v>153</v>
      </c>
      <c r="AU690" s="230" t="s">
        <v>89</v>
      </c>
      <c r="AY690" s="18" t="s">
        <v>151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87</v>
      </c>
      <c r="BK690" s="231">
        <f>ROUND(I690*H690,2)</f>
        <v>0</v>
      </c>
      <c r="BL690" s="18" t="s">
        <v>158</v>
      </c>
      <c r="BM690" s="230" t="s">
        <v>818</v>
      </c>
    </row>
    <row r="691" s="13" customFormat="1">
      <c r="A691" s="13"/>
      <c r="B691" s="232"/>
      <c r="C691" s="233"/>
      <c r="D691" s="234" t="s">
        <v>160</v>
      </c>
      <c r="E691" s="235" t="s">
        <v>1</v>
      </c>
      <c r="F691" s="236" t="s">
        <v>819</v>
      </c>
      <c r="G691" s="233"/>
      <c r="H691" s="235" t="s">
        <v>1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2" t="s">
        <v>160</v>
      </c>
      <c r="AU691" s="242" t="s">
        <v>89</v>
      </c>
      <c r="AV691" s="13" t="s">
        <v>87</v>
      </c>
      <c r="AW691" s="13" t="s">
        <v>34</v>
      </c>
      <c r="AX691" s="13" t="s">
        <v>79</v>
      </c>
      <c r="AY691" s="242" t="s">
        <v>151</v>
      </c>
    </row>
    <row r="692" s="14" customFormat="1">
      <c r="A692" s="14"/>
      <c r="B692" s="243"/>
      <c r="C692" s="244"/>
      <c r="D692" s="234" t="s">
        <v>160</v>
      </c>
      <c r="E692" s="245" t="s">
        <v>1</v>
      </c>
      <c r="F692" s="246" t="s">
        <v>438</v>
      </c>
      <c r="G692" s="244"/>
      <c r="H692" s="247">
        <v>80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160</v>
      </c>
      <c r="AU692" s="253" t="s">
        <v>89</v>
      </c>
      <c r="AV692" s="14" t="s">
        <v>89</v>
      </c>
      <c r="AW692" s="14" t="s">
        <v>34</v>
      </c>
      <c r="AX692" s="14" t="s">
        <v>79</v>
      </c>
      <c r="AY692" s="253" t="s">
        <v>151</v>
      </c>
    </row>
    <row r="693" s="13" customFormat="1">
      <c r="A693" s="13"/>
      <c r="B693" s="232"/>
      <c r="C693" s="233"/>
      <c r="D693" s="234" t="s">
        <v>160</v>
      </c>
      <c r="E693" s="235" t="s">
        <v>1</v>
      </c>
      <c r="F693" s="236" t="s">
        <v>820</v>
      </c>
      <c r="G693" s="233"/>
      <c r="H693" s="235" t="s">
        <v>1</v>
      </c>
      <c r="I693" s="237"/>
      <c r="J693" s="233"/>
      <c r="K693" s="233"/>
      <c r="L693" s="238"/>
      <c r="M693" s="239"/>
      <c r="N693" s="240"/>
      <c r="O693" s="240"/>
      <c r="P693" s="240"/>
      <c r="Q693" s="240"/>
      <c r="R693" s="240"/>
      <c r="S693" s="240"/>
      <c r="T693" s="24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2" t="s">
        <v>160</v>
      </c>
      <c r="AU693" s="242" t="s">
        <v>89</v>
      </c>
      <c r="AV693" s="13" t="s">
        <v>87</v>
      </c>
      <c r="AW693" s="13" t="s">
        <v>34</v>
      </c>
      <c r="AX693" s="13" t="s">
        <v>79</v>
      </c>
      <c r="AY693" s="242" t="s">
        <v>151</v>
      </c>
    </row>
    <row r="694" s="14" customFormat="1">
      <c r="A694" s="14"/>
      <c r="B694" s="243"/>
      <c r="C694" s="244"/>
      <c r="D694" s="234" t="s">
        <v>160</v>
      </c>
      <c r="E694" s="245" t="s">
        <v>1</v>
      </c>
      <c r="F694" s="246" t="s">
        <v>821</v>
      </c>
      <c r="G694" s="244"/>
      <c r="H694" s="247">
        <v>38</v>
      </c>
      <c r="I694" s="248"/>
      <c r="J694" s="244"/>
      <c r="K694" s="244"/>
      <c r="L694" s="249"/>
      <c r="M694" s="250"/>
      <c r="N694" s="251"/>
      <c r="O694" s="251"/>
      <c r="P694" s="251"/>
      <c r="Q694" s="251"/>
      <c r="R694" s="251"/>
      <c r="S694" s="251"/>
      <c r="T694" s="25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3" t="s">
        <v>160</v>
      </c>
      <c r="AU694" s="253" t="s">
        <v>89</v>
      </c>
      <c r="AV694" s="14" t="s">
        <v>89</v>
      </c>
      <c r="AW694" s="14" t="s">
        <v>34</v>
      </c>
      <c r="AX694" s="14" t="s">
        <v>79</v>
      </c>
      <c r="AY694" s="253" t="s">
        <v>151</v>
      </c>
    </row>
    <row r="695" s="14" customFormat="1">
      <c r="A695" s="14"/>
      <c r="B695" s="243"/>
      <c r="C695" s="244"/>
      <c r="D695" s="234" t="s">
        <v>160</v>
      </c>
      <c r="E695" s="245" t="s">
        <v>1</v>
      </c>
      <c r="F695" s="246" t="s">
        <v>822</v>
      </c>
      <c r="G695" s="244"/>
      <c r="H695" s="247">
        <v>12</v>
      </c>
      <c r="I695" s="248"/>
      <c r="J695" s="244"/>
      <c r="K695" s="244"/>
      <c r="L695" s="249"/>
      <c r="M695" s="250"/>
      <c r="N695" s="251"/>
      <c r="O695" s="251"/>
      <c r="P695" s="251"/>
      <c r="Q695" s="251"/>
      <c r="R695" s="251"/>
      <c r="S695" s="251"/>
      <c r="T695" s="25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3" t="s">
        <v>160</v>
      </c>
      <c r="AU695" s="253" t="s">
        <v>89</v>
      </c>
      <c r="AV695" s="14" t="s">
        <v>89</v>
      </c>
      <c r="AW695" s="14" t="s">
        <v>34</v>
      </c>
      <c r="AX695" s="14" t="s">
        <v>79</v>
      </c>
      <c r="AY695" s="253" t="s">
        <v>151</v>
      </c>
    </row>
    <row r="696" s="15" customFormat="1">
      <c r="A696" s="15"/>
      <c r="B696" s="254"/>
      <c r="C696" s="255"/>
      <c r="D696" s="234" t="s">
        <v>160</v>
      </c>
      <c r="E696" s="256" t="s">
        <v>1</v>
      </c>
      <c r="F696" s="257" t="s">
        <v>166</v>
      </c>
      <c r="G696" s="255"/>
      <c r="H696" s="258">
        <v>130</v>
      </c>
      <c r="I696" s="259"/>
      <c r="J696" s="255"/>
      <c r="K696" s="255"/>
      <c r="L696" s="260"/>
      <c r="M696" s="261"/>
      <c r="N696" s="262"/>
      <c r="O696" s="262"/>
      <c r="P696" s="262"/>
      <c r="Q696" s="262"/>
      <c r="R696" s="262"/>
      <c r="S696" s="262"/>
      <c r="T696" s="263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4" t="s">
        <v>160</v>
      </c>
      <c r="AU696" s="264" t="s">
        <v>89</v>
      </c>
      <c r="AV696" s="15" t="s">
        <v>158</v>
      </c>
      <c r="AW696" s="15" t="s">
        <v>34</v>
      </c>
      <c r="AX696" s="15" t="s">
        <v>87</v>
      </c>
      <c r="AY696" s="264" t="s">
        <v>151</v>
      </c>
    </row>
    <row r="697" s="2" customFormat="1" ht="16.5" customHeight="1">
      <c r="A697" s="39"/>
      <c r="B697" s="40"/>
      <c r="C697" s="219" t="s">
        <v>823</v>
      </c>
      <c r="D697" s="219" t="s">
        <v>153</v>
      </c>
      <c r="E697" s="220" t="s">
        <v>824</v>
      </c>
      <c r="F697" s="221" t="s">
        <v>825</v>
      </c>
      <c r="G697" s="222" t="s">
        <v>208</v>
      </c>
      <c r="H697" s="223">
        <v>19</v>
      </c>
      <c r="I697" s="224"/>
      <c r="J697" s="225">
        <f>ROUND(I697*H697,2)</f>
        <v>0</v>
      </c>
      <c r="K697" s="221" t="s">
        <v>1</v>
      </c>
      <c r="L697" s="45"/>
      <c r="M697" s="226" t="s">
        <v>1</v>
      </c>
      <c r="N697" s="227" t="s">
        <v>44</v>
      </c>
      <c r="O697" s="92"/>
      <c r="P697" s="228">
        <f>O697*H697</f>
        <v>0</v>
      </c>
      <c r="Q697" s="228">
        <v>0.11</v>
      </c>
      <c r="R697" s="228">
        <f>Q697*H697</f>
        <v>2.0899999999999999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158</v>
      </c>
      <c r="AT697" s="230" t="s">
        <v>153</v>
      </c>
      <c r="AU697" s="230" t="s">
        <v>89</v>
      </c>
      <c r="AY697" s="18" t="s">
        <v>151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87</v>
      </c>
      <c r="BK697" s="231">
        <f>ROUND(I697*H697,2)</f>
        <v>0</v>
      </c>
      <c r="BL697" s="18" t="s">
        <v>158</v>
      </c>
      <c r="BM697" s="230" t="s">
        <v>826</v>
      </c>
    </row>
    <row r="698" s="13" customFormat="1">
      <c r="A698" s="13"/>
      <c r="B698" s="232"/>
      <c r="C698" s="233"/>
      <c r="D698" s="234" t="s">
        <v>160</v>
      </c>
      <c r="E698" s="235" t="s">
        <v>1</v>
      </c>
      <c r="F698" s="236" t="s">
        <v>827</v>
      </c>
      <c r="G698" s="233"/>
      <c r="H698" s="235" t="s">
        <v>1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2" t="s">
        <v>160</v>
      </c>
      <c r="AU698" s="242" t="s">
        <v>89</v>
      </c>
      <c r="AV698" s="13" t="s">
        <v>87</v>
      </c>
      <c r="AW698" s="13" t="s">
        <v>34</v>
      </c>
      <c r="AX698" s="13" t="s">
        <v>79</v>
      </c>
      <c r="AY698" s="242" t="s">
        <v>151</v>
      </c>
    </row>
    <row r="699" s="14" customFormat="1">
      <c r="A699" s="14"/>
      <c r="B699" s="243"/>
      <c r="C699" s="244"/>
      <c r="D699" s="234" t="s">
        <v>160</v>
      </c>
      <c r="E699" s="245" t="s">
        <v>1</v>
      </c>
      <c r="F699" s="246" t="s">
        <v>828</v>
      </c>
      <c r="G699" s="244"/>
      <c r="H699" s="247">
        <v>17</v>
      </c>
      <c r="I699" s="248"/>
      <c r="J699" s="244"/>
      <c r="K699" s="244"/>
      <c r="L699" s="249"/>
      <c r="M699" s="250"/>
      <c r="N699" s="251"/>
      <c r="O699" s="251"/>
      <c r="P699" s="251"/>
      <c r="Q699" s="251"/>
      <c r="R699" s="251"/>
      <c r="S699" s="251"/>
      <c r="T699" s="252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3" t="s">
        <v>160</v>
      </c>
      <c r="AU699" s="253" t="s">
        <v>89</v>
      </c>
      <c r="AV699" s="14" t="s">
        <v>89</v>
      </c>
      <c r="AW699" s="14" t="s">
        <v>34</v>
      </c>
      <c r="AX699" s="14" t="s">
        <v>79</v>
      </c>
      <c r="AY699" s="253" t="s">
        <v>151</v>
      </c>
    </row>
    <row r="700" s="14" customFormat="1">
      <c r="A700" s="14"/>
      <c r="B700" s="243"/>
      <c r="C700" s="244"/>
      <c r="D700" s="234" t="s">
        <v>160</v>
      </c>
      <c r="E700" s="245" t="s">
        <v>1</v>
      </c>
      <c r="F700" s="246" t="s">
        <v>829</v>
      </c>
      <c r="G700" s="244"/>
      <c r="H700" s="247">
        <v>2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3" t="s">
        <v>160</v>
      </c>
      <c r="AU700" s="253" t="s">
        <v>89</v>
      </c>
      <c r="AV700" s="14" t="s">
        <v>89</v>
      </c>
      <c r="AW700" s="14" t="s">
        <v>34</v>
      </c>
      <c r="AX700" s="14" t="s">
        <v>79</v>
      </c>
      <c r="AY700" s="253" t="s">
        <v>151</v>
      </c>
    </row>
    <row r="701" s="15" customFormat="1">
      <c r="A701" s="15"/>
      <c r="B701" s="254"/>
      <c r="C701" s="255"/>
      <c r="D701" s="234" t="s">
        <v>160</v>
      </c>
      <c r="E701" s="256" t="s">
        <v>1</v>
      </c>
      <c r="F701" s="257" t="s">
        <v>166</v>
      </c>
      <c r="G701" s="255"/>
      <c r="H701" s="258">
        <v>19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64" t="s">
        <v>160</v>
      </c>
      <c r="AU701" s="264" t="s">
        <v>89</v>
      </c>
      <c r="AV701" s="15" t="s">
        <v>158</v>
      </c>
      <c r="AW701" s="15" t="s">
        <v>34</v>
      </c>
      <c r="AX701" s="15" t="s">
        <v>87</v>
      </c>
      <c r="AY701" s="264" t="s">
        <v>151</v>
      </c>
    </row>
    <row r="702" s="2" customFormat="1" ht="16.5" customHeight="1">
      <c r="A702" s="39"/>
      <c r="B702" s="40"/>
      <c r="C702" s="219" t="s">
        <v>830</v>
      </c>
      <c r="D702" s="219" t="s">
        <v>153</v>
      </c>
      <c r="E702" s="220" t="s">
        <v>831</v>
      </c>
      <c r="F702" s="221" t="s">
        <v>832</v>
      </c>
      <c r="G702" s="222" t="s">
        <v>208</v>
      </c>
      <c r="H702" s="223">
        <v>41</v>
      </c>
      <c r="I702" s="224"/>
      <c r="J702" s="225">
        <f>ROUND(I702*H702,2)</f>
        <v>0</v>
      </c>
      <c r="K702" s="221" t="s">
        <v>157</v>
      </c>
      <c r="L702" s="45"/>
      <c r="M702" s="226" t="s">
        <v>1</v>
      </c>
      <c r="N702" s="227" t="s">
        <v>44</v>
      </c>
      <c r="O702" s="92"/>
      <c r="P702" s="228">
        <f>O702*H702</f>
        <v>0</v>
      </c>
      <c r="Q702" s="228">
        <v>0.1837</v>
      </c>
      <c r="R702" s="228">
        <f>Q702*H702</f>
        <v>7.5316999999999998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158</v>
      </c>
      <c r="AT702" s="230" t="s">
        <v>153</v>
      </c>
      <c r="AU702" s="230" t="s">
        <v>89</v>
      </c>
      <c r="AY702" s="18" t="s">
        <v>151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87</v>
      </c>
      <c r="BK702" s="231">
        <f>ROUND(I702*H702,2)</f>
        <v>0</v>
      </c>
      <c r="BL702" s="18" t="s">
        <v>158</v>
      </c>
      <c r="BM702" s="230" t="s">
        <v>833</v>
      </c>
    </row>
    <row r="703" s="14" customFormat="1">
      <c r="A703" s="14"/>
      <c r="B703" s="243"/>
      <c r="C703" s="244"/>
      <c r="D703" s="234" t="s">
        <v>160</v>
      </c>
      <c r="E703" s="245" t="s">
        <v>1</v>
      </c>
      <c r="F703" s="246" t="s">
        <v>834</v>
      </c>
      <c r="G703" s="244"/>
      <c r="H703" s="247">
        <v>35.649999999999999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3" t="s">
        <v>160</v>
      </c>
      <c r="AU703" s="253" t="s">
        <v>89</v>
      </c>
      <c r="AV703" s="14" t="s">
        <v>89</v>
      </c>
      <c r="AW703" s="14" t="s">
        <v>34</v>
      </c>
      <c r="AX703" s="14" t="s">
        <v>79</v>
      </c>
      <c r="AY703" s="253" t="s">
        <v>151</v>
      </c>
    </row>
    <row r="704" s="14" customFormat="1">
      <c r="A704" s="14"/>
      <c r="B704" s="243"/>
      <c r="C704" s="244"/>
      <c r="D704" s="234" t="s">
        <v>160</v>
      </c>
      <c r="E704" s="245" t="s">
        <v>1</v>
      </c>
      <c r="F704" s="246" t="s">
        <v>835</v>
      </c>
      <c r="G704" s="244"/>
      <c r="H704" s="247">
        <v>5.3499999999999996</v>
      </c>
      <c r="I704" s="248"/>
      <c r="J704" s="244"/>
      <c r="K704" s="244"/>
      <c r="L704" s="249"/>
      <c r="M704" s="250"/>
      <c r="N704" s="251"/>
      <c r="O704" s="251"/>
      <c r="P704" s="251"/>
      <c r="Q704" s="251"/>
      <c r="R704" s="251"/>
      <c r="S704" s="251"/>
      <c r="T704" s="25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3" t="s">
        <v>160</v>
      </c>
      <c r="AU704" s="253" t="s">
        <v>89</v>
      </c>
      <c r="AV704" s="14" t="s">
        <v>89</v>
      </c>
      <c r="AW704" s="14" t="s">
        <v>34</v>
      </c>
      <c r="AX704" s="14" t="s">
        <v>79</v>
      </c>
      <c r="AY704" s="253" t="s">
        <v>151</v>
      </c>
    </row>
    <row r="705" s="15" customFormat="1">
      <c r="A705" s="15"/>
      <c r="B705" s="254"/>
      <c r="C705" s="255"/>
      <c r="D705" s="234" t="s">
        <v>160</v>
      </c>
      <c r="E705" s="256" t="s">
        <v>1</v>
      </c>
      <c r="F705" s="257" t="s">
        <v>166</v>
      </c>
      <c r="G705" s="255"/>
      <c r="H705" s="258">
        <v>41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4" t="s">
        <v>160</v>
      </c>
      <c r="AU705" s="264" t="s">
        <v>89</v>
      </c>
      <c r="AV705" s="15" t="s">
        <v>158</v>
      </c>
      <c r="AW705" s="15" t="s">
        <v>34</v>
      </c>
      <c r="AX705" s="15" t="s">
        <v>87</v>
      </c>
      <c r="AY705" s="264" t="s">
        <v>151</v>
      </c>
    </row>
    <row r="706" s="2" customFormat="1" ht="16.5" customHeight="1">
      <c r="A706" s="39"/>
      <c r="B706" s="40"/>
      <c r="C706" s="219" t="s">
        <v>836</v>
      </c>
      <c r="D706" s="219" t="s">
        <v>153</v>
      </c>
      <c r="E706" s="220" t="s">
        <v>837</v>
      </c>
      <c r="F706" s="221" t="s">
        <v>838</v>
      </c>
      <c r="G706" s="222" t="s">
        <v>388</v>
      </c>
      <c r="H706" s="223">
        <v>88</v>
      </c>
      <c r="I706" s="224"/>
      <c r="J706" s="225">
        <f>ROUND(I706*H706,2)</f>
        <v>0</v>
      </c>
      <c r="K706" s="221" t="s">
        <v>157</v>
      </c>
      <c r="L706" s="45"/>
      <c r="M706" s="226" t="s">
        <v>1</v>
      </c>
      <c r="N706" s="227" t="s">
        <v>44</v>
      </c>
      <c r="O706" s="92"/>
      <c r="P706" s="228">
        <f>O706*H706</f>
        <v>0</v>
      </c>
      <c r="Q706" s="228">
        <v>0.12895000000000001</v>
      </c>
      <c r="R706" s="228">
        <f>Q706*H706</f>
        <v>11.3476</v>
      </c>
      <c r="S706" s="228">
        <v>0</v>
      </c>
      <c r="T706" s="229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0" t="s">
        <v>158</v>
      </c>
      <c r="AT706" s="230" t="s">
        <v>153</v>
      </c>
      <c r="AU706" s="230" t="s">
        <v>89</v>
      </c>
      <c r="AY706" s="18" t="s">
        <v>151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8" t="s">
        <v>87</v>
      </c>
      <c r="BK706" s="231">
        <f>ROUND(I706*H706,2)</f>
        <v>0</v>
      </c>
      <c r="BL706" s="18" t="s">
        <v>158</v>
      </c>
      <c r="BM706" s="230" t="s">
        <v>839</v>
      </c>
    </row>
    <row r="707" s="13" customFormat="1">
      <c r="A707" s="13"/>
      <c r="B707" s="232"/>
      <c r="C707" s="233"/>
      <c r="D707" s="234" t="s">
        <v>160</v>
      </c>
      <c r="E707" s="235" t="s">
        <v>1</v>
      </c>
      <c r="F707" s="236" t="s">
        <v>840</v>
      </c>
      <c r="G707" s="233"/>
      <c r="H707" s="235" t="s">
        <v>1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2" t="s">
        <v>160</v>
      </c>
      <c r="AU707" s="242" t="s">
        <v>89</v>
      </c>
      <c r="AV707" s="13" t="s">
        <v>87</v>
      </c>
      <c r="AW707" s="13" t="s">
        <v>34</v>
      </c>
      <c r="AX707" s="13" t="s">
        <v>79</v>
      </c>
      <c r="AY707" s="242" t="s">
        <v>151</v>
      </c>
    </row>
    <row r="708" s="14" customFormat="1">
      <c r="A708" s="14"/>
      <c r="B708" s="243"/>
      <c r="C708" s="244"/>
      <c r="D708" s="234" t="s">
        <v>160</v>
      </c>
      <c r="E708" s="245" t="s">
        <v>1</v>
      </c>
      <c r="F708" s="246" t="s">
        <v>438</v>
      </c>
      <c r="G708" s="244"/>
      <c r="H708" s="247">
        <v>80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160</v>
      </c>
      <c r="AU708" s="253" t="s">
        <v>89</v>
      </c>
      <c r="AV708" s="14" t="s">
        <v>89</v>
      </c>
      <c r="AW708" s="14" t="s">
        <v>34</v>
      </c>
      <c r="AX708" s="14" t="s">
        <v>79</v>
      </c>
      <c r="AY708" s="253" t="s">
        <v>151</v>
      </c>
    </row>
    <row r="709" s="14" customFormat="1">
      <c r="A709" s="14"/>
      <c r="B709" s="243"/>
      <c r="C709" s="244"/>
      <c r="D709" s="234" t="s">
        <v>160</v>
      </c>
      <c r="E709" s="245" t="s">
        <v>1</v>
      </c>
      <c r="F709" s="246" t="s">
        <v>181</v>
      </c>
      <c r="G709" s="244"/>
      <c r="H709" s="247">
        <v>8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3" t="s">
        <v>160</v>
      </c>
      <c r="AU709" s="253" t="s">
        <v>89</v>
      </c>
      <c r="AV709" s="14" t="s">
        <v>89</v>
      </c>
      <c r="AW709" s="14" t="s">
        <v>34</v>
      </c>
      <c r="AX709" s="14" t="s">
        <v>79</v>
      </c>
      <c r="AY709" s="253" t="s">
        <v>151</v>
      </c>
    </row>
    <row r="710" s="15" customFormat="1">
      <c r="A710" s="15"/>
      <c r="B710" s="254"/>
      <c r="C710" s="255"/>
      <c r="D710" s="234" t="s">
        <v>160</v>
      </c>
      <c r="E710" s="256" t="s">
        <v>1</v>
      </c>
      <c r="F710" s="257" t="s">
        <v>166</v>
      </c>
      <c r="G710" s="255"/>
      <c r="H710" s="258">
        <v>88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4" t="s">
        <v>160</v>
      </c>
      <c r="AU710" s="264" t="s">
        <v>89</v>
      </c>
      <c r="AV710" s="15" t="s">
        <v>158</v>
      </c>
      <c r="AW710" s="15" t="s">
        <v>34</v>
      </c>
      <c r="AX710" s="15" t="s">
        <v>87</v>
      </c>
      <c r="AY710" s="264" t="s">
        <v>151</v>
      </c>
    </row>
    <row r="711" s="12" customFormat="1" ht="22.8" customHeight="1">
      <c r="A711" s="12"/>
      <c r="B711" s="203"/>
      <c r="C711" s="204"/>
      <c r="D711" s="205" t="s">
        <v>78</v>
      </c>
      <c r="E711" s="217" t="s">
        <v>841</v>
      </c>
      <c r="F711" s="217" t="s">
        <v>842</v>
      </c>
      <c r="G711" s="204"/>
      <c r="H711" s="204"/>
      <c r="I711" s="207"/>
      <c r="J711" s="218">
        <f>BK711</f>
        <v>0</v>
      </c>
      <c r="K711" s="204"/>
      <c r="L711" s="209"/>
      <c r="M711" s="210"/>
      <c r="N711" s="211"/>
      <c r="O711" s="211"/>
      <c r="P711" s="212">
        <f>SUM(P712:P757)</f>
        <v>0</v>
      </c>
      <c r="Q711" s="211"/>
      <c r="R711" s="212">
        <f>SUM(R712:R757)</f>
        <v>0.13150000000000001</v>
      </c>
      <c r="S711" s="211"/>
      <c r="T711" s="213">
        <f>SUM(T712:T757)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4" t="s">
        <v>87</v>
      </c>
      <c r="AT711" s="215" t="s">
        <v>78</v>
      </c>
      <c r="AU711" s="215" t="s">
        <v>87</v>
      </c>
      <c r="AY711" s="214" t="s">
        <v>151</v>
      </c>
      <c r="BK711" s="216">
        <f>SUM(BK712:BK757)</f>
        <v>0</v>
      </c>
    </row>
    <row r="712" s="2" customFormat="1" ht="21.75" customHeight="1">
      <c r="A712" s="39"/>
      <c r="B712" s="40"/>
      <c r="C712" s="219" t="s">
        <v>843</v>
      </c>
      <c r="D712" s="219" t="s">
        <v>153</v>
      </c>
      <c r="E712" s="220" t="s">
        <v>844</v>
      </c>
      <c r="F712" s="221" t="s">
        <v>845</v>
      </c>
      <c r="G712" s="222" t="s">
        <v>208</v>
      </c>
      <c r="H712" s="223">
        <v>764</v>
      </c>
      <c r="I712" s="224"/>
      <c r="J712" s="225">
        <f>ROUND(I712*H712,2)</f>
        <v>0</v>
      </c>
      <c r="K712" s="221" t="s">
        <v>157</v>
      </c>
      <c r="L712" s="45"/>
      <c r="M712" s="226" t="s">
        <v>1</v>
      </c>
      <c r="N712" s="227" t="s">
        <v>44</v>
      </c>
      <c r="O712" s="92"/>
      <c r="P712" s="228">
        <f>O712*H712</f>
        <v>0</v>
      </c>
      <c r="Q712" s="228">
        <v>0</v>
      </c>
      <c r="R712" s="228">
        <f>Q712*H712</f>
        <v>0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158</v>
      </c>
      <c r="AT712" s="230" t="s">
        <v>153</v>
      </c>
      <c r="AU712" s="230" t="s">
        <v>89</v>
      </c>
      <c r="AY712" s="18" t="s">
        <v>151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87</v>
      </c>
      <c r="BK712" s="231">
        <f>ROUND(I712*H712,2)</f>
        <v>0</v>
      </c>
      <c r="BL712" s="18" t="s">
        <v>158</v>
      </c>
      <c r="BM712" s="230" t="s">
        <v>846</v>
      </c>
    </row>
    <row r="713" s="14" customFormat="1">
      <c r="A713" s="14"/>
      <c r="B713" s="243"/>
      <c r="C713" s="244"/>
      <c r="D713" s="234" t="s">
        <v>160</v>
      </c>
      <c r="E713" s="245" t="s">
        <v>1</v>
      </c>
      <c r="F713" s="246" t="s">
        <v>847</v>
      </c>
      <c r="G713" s="244"/>
      <c r="H713" s="247">
        <v>92.120000000000005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3" t="s">
        <v>160</v>
      </c>
      <c r="AU713" s="253" t="s">
        <v>89</v>
      </c>
      <c r="AV713" s="14" t="s">
        <v>89</v>
      </c>
      <c r="AW713" s="14" t="s">
        <v>34</v>
      </c>
      <c r="AX713" s="14" t="s">
        <v>79</v>
      </c>
      <c r="AY713" s="253" t="s">
        <v>151</v>
      </c>
    </row>
    <row r="714" s="14" customFormat="1">
      <c r="A714" s="14"/>
      <c r="B714" s="243"/>
      <c r="C714" s="244"/>
      <c r="D714" s="234" t="s">
        <v>160</v>
      </c>
      <c r="E714" s="245" t="s">
        <v>1</v>
      </c>
      <c r="F714" s="246" t="s">
        <v>848</v>
      </c>
      <c r="G714" s="244"/>
      <c r="H714" s="247">
        <v>28.960000000000001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160</v>
      </c>
      <c r="AU714" s="253" t="s">
        <v>89</v>
      </c>
      <c r="AV714" s="14" t="s">
        <v>89</v>
      </c>
      <c r="AW714" s="14" t="s">
        <v>34</v>
      </c>
      <c r="AX714" s="14" t="s">
        <v>79</v>
      </c>
      <c r="AY714" s="253" t="s">
        <v>151</v>
      </c>
    </row>
    <row r="715" s="14" customFormat="1">
      <c r="A715" s="14"/>
      <c r="B715" s="243"/>
      <c r="C715" s="244"/>
      <c r="D715" s="234" t="s">
        <v>160</v>
      </c>
      <c r="E715" s="245" t="s">
        <v>1</v>
      </c>
      <c r="F715" s="246" t="s">
        <v>849</v>
      </c>
      <c r="G715" s="244"/>
      <c r="H715" s="247">
        <v>66.010000000000005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3" t="s">
        <v>160</v>
      </c>
      <c r="AU715" s="253" t="s">
        <v>89</v>
      </c>
      <c r="AV715" s="14" t="s">
        <v>89</v>
      </c>
      <c r="AW715" s="14" t="s">
        <v>34</v>
      </c>
      <c r="AX715" s="14" t="s">
        <v>79</v>
      </c>
      <c r="AY715" s="253" t="s">
        <v>151</v>
      </c>
    </row>
    <row r="716" s="14" customFormat="1">
      <c r="A716" s="14"/>
      <c r="B716" s="243"/>
      <c r="C716" s="244"/>
      <c r="D716" s="234" t="s">
        <v>160</v>
      </c>
      <c r="E716" s="245" t="s">
        <v>1</v>
      </c>
      <c r="F716" s="246" t="s">
        <v>850</v>
      </c>
      <c r="G716" s="244"/>
      <c r="H716" s="247">
        <v>129.84999999999999</v>
      </c>
      <c r="I716" s="248"/>
      <c r="J716" s="244"/>
      <c r="K716" s="244"/>
      <c r="L716" s="249"/>
      <c r="M716" s="250"/>
      <c r="N716" s="251"/>
      <c r="O716" s="251"/>
      <c r="P716" s="251"/>
      <c r="Q716" s="251"/>
      <c r="R716" s="251"/>
      <c r="S716" s="251"/>
      <c r="T716" s="25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3" t="s">
        <v>160</v>
      </c>
      <c r="AU716" s="253" t="s">
        <v>89</v>
      </c>
      <c r="AV716" s="14" t="s">
        <v>89</v>
      </c>
      <c r="AW716" s="14" t="s">
        <v>34</v>
      </c>
      <c r="AX716" s="14" t="s">
        <v>79</v>
      </c>
      <c r="AY716" s="253" t="s">
        <v>151</v>
      </c>
    </row>
    <row r="717" s="14" customFormat="1">
      <c r="A717" s="14"/>
      <c r="B717" s="243"/>
      <c r="C717" s="244"/>
      <c r="D717" s="234" t="s">
        <v>160</v>
      </c>
      <c r="E717" s="245" t="s">
        <v>1</v>
      </c>
      <c r="F717" s="246" t="s">
        <v>851</v>
      </c>
      <c r="G717" s="244"/>
      <c r="H717" s="247">
        <v>121.38</v>
      </c>
      <c r="I717" s="248"/>
      <c r="J717" s="244"/>
      <c r="K717" s="244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160</v>
      </c>
      <c r="AU717" s="253" t="s">
        <v>89</v>
      </c>
      <c r="AV717" s="14" t="s">
        <v>89</v>
      </c>
      <c r="AW717" s="14" t="s">
        <v>34</v>
      </c>
      <c r="AX717" s="14" t="s">
        <v>79</v>
      </c>
      <c r="AY717" s="253" t="s">
        <v>151</v>
      </c>
    </row>
    <row r="718" s="14" customFormat="1">
      <c r="A718" s="14"/>
      <c r="B718" s="243"/>
      <c r="C718" s="244"/>
      <c r="D718" s="234" t="s">
        <v>160</v>
      </c>
      <c r="E718" s="245" t="s">
        <v>1</v>
      </c>
      <c r="F718" s="246" t="s">
        <v>852</v>
      </c>
      <c r="G718" s="244"/>
      <c r="H718" s="247">
        <v>53.189999999999998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3" t="s">
        <v>160</v>
      </c>
      <c r="AU718" s="253" t="s">
        <v>89</v>
      </c>
      <c r="AV718" s="14" t="s">
        <v>89</v>
      </c>
      <c r="AW718" s="14" t="s">
        <v>34</v>
      </c>
      <c r="AX718" s="14" t="s">
        <v>79</v>
      </c>
      <c r="AY718" s="253" t="s">
        <v>151</v>
      </c>
    </row>
    <row r="719" s="14" customFormat="1">
      <c r="A719" s="14"/>
      <c r="B719" s="243"/>
      <c r="C719" s="244"/>
      <c r="D719" s="234" t="s">
        <v>160</v>
      </c>
      <c r="E719" s="245" t="s">
        <v>1</v>
      </c>
      <c r="F719" s="246" t="s">
        <v>853</v>
      </c>
      <c r="G719" s="244"/>
      <c r="H719" s="247">
        <v>214.49000000000001</v>
      </c>
      <c r="I719" s="248"/>
      <c r="J719" s="244"/>
      <c r="K719" s="244"/>
      <c r="L719" s="249"/>
      <c r="M719" s="250"/>
      <c r="N719" s="251"/>
      <c r="O719" s="251"/>
      <c r="P719" s="251"/>
      <c r="Q719" s="251"/>
      <c r="R719" s="251"/>
      <c r="S719" s="251"/>
      <c r="T719" s="25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3" t="s">
        <v>160</v>
      </c>
      <c r="AU719" s="253" t="s">
        <v>89</v>
      </c>
      <c r="AV719" s="14" t="s">
        <v>89</v>
      </c>
      <c r="AW719" s="14" t="s">
        <v>34</v>
      </c>
      <c r="AX719" s="14" t="s">
        <v>79</v>
      </c>
      <c r="AY719" s="253" t="s">
        <v>151</v>
      </c>
    </row>
    <row r="720" s="14" customFormat="1">
      <c r="A720" s="14"/>
      <c r="B720" s="243"/>
      <c r="C720" s="244"/>
      <c r="D720" s="234" t="s">
        <v>160</v>
      </c>
      <c r="E720" s="245" t="s">
        <v>1</v>
      </c>
      <c r="F720" s="246" t="s">
        <v>854</v>
      </c>
      <c r="G720" s="244"/>
      <c r="H720" s="247">
        <v>37.5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3" t="s">
        <v>160</v>
      </c>
      <c r="AU720" s="253" t="s">
        <v>89</v>
      </c>
      <c r="AV720" s="14" t="s">
        <v>89</v>
      </c>
      <c r="AW720" s="14" t="s">
        <v>34</v>
      </c>
      <c r="AX720" s="14" t="s">
        <v>79</v>
      </c>
      <c r="AY720" s="253" t="s">
        <v>151</v>
      </c>
    </row>
    <row r="721" s="14" customFormat="1">
      <c r="A721" s="14"/>
      <c r="B721" s="243"/>
      <c r="C721" s="244"/>
      <c r="D721" s="234" t="s">
        <v>160</v>
      </c>
      <c r="E721" s="245" t="s">
        <v>1</v>
      </c>
      <c r="F721" s="246" t="s">
        <v>855</v>
      </c>
      <c r="G721" s="244"/>
      <c r="H721" s="247">
        <v>5</v>
      </c>
      <c r="I721" s="248"/>
      <c r="J721" s="244"/>
      <c r="K721" s="244"/>
      <c r="L721" s="249"/>
      <c r="M721" s="250"/>
      <c r="N721" s="251"/>
      <c r="O721" s="251"/>
      <c r="P721" s="251"/>
      <c r="Q721" s="251"/>
      <c r="R721" s="251"/>
      <c r="S721" s="251"/>
      <c r="T721" s="25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3" t="s">
        <v>160</v>
      </c>
      <c r="AU721" s="253" t="s">
        <v>89</v>
      </c>
      <c r="AV721" s="14" t="s">
        <v>89</v>
      </c>
      <c r="AW721" s="14" t="s">
        <v>34</v>
      </c>
      <c r="AX721" s="14" t="s">
        <v>79</v>
      </c>
      <c r="AY721" s="253" t="s">
        <v>151</v>
      </c>
    </row>
    <row r="722" s="14" customFormat="1">
      <c r="A722" s="14"/>
      <c r="B722" s="243"/>
      <c r="C722" s="244"/>
      <c r="D722" s="234" t="s">
        <v>160</v>
      </c>
      <c r="E722" s="245" t="s">
        <v>1</v>
      </c>
      <c r="F722" s="246" t="s">
        <v>856</v>
      </c>
      <c r="G722" s="244"/>
      <c r="H722" s="247">
        <v>15.5</v>
      </c>
      <c r="I722" s="248"/>
      <c r="J722" s="244"/>
      <c r="K722" s="244"/>
      <c r="L722" s="249"/>
      <c r="M722" s="250"/>
      <c r="N722" s="251"/>
      <c r="O722" s="251"/>
      <c r="P722" s="251"/>
      <c r="Q722" s="251"/>
      <c r="R722" s="251"/>
      <c r="S722" s="251"/>
      <c r="T722" s="25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3" t="s">
        <v>160</v>
      </c>
      <c r="AU722" s="253" t="s">
        <v>89</v>
      </c>
      <c r="AV722" s="14" t="s">
        <v>89</v>
      </c>
      <c r="AW722" s="14" t="s">
        <v>34</v>
      </c>
      <c r="AX722" s="14" t="s">
        <v>79</v>
      </c>
      <c r="AY722" s="253" t="s">
        <v>151</v>
      </c>
    </row>
    <row r="723" s="15" customFormat="1">
      <c r="A723" s="15"/>
      <c r="B723" s="254"/>
      <c r="C723" s="255"/>
      <c r="D723" s="234" t="s">
        <v>160</v>
      </c>
      <c r="E723" s="256" t="s">
        <v>1</v>
      </c>
      <c r="F723" s="257" t="s">
        <v>166</v>
      </c>
      <c r="G723" s="255"/>
      <c r="H723" s="258">
        <v>764</v>
      </c>
      <c r="I723" s="259"/>
      <c r="J723" s="255"/>
      <c r="K723" s="255"/>
      <c r="L723" s="260"/>
      <c r="M723" s="261"/>
      <c r="N723" s="262"/>
      <c r="O723" s="262"/>
      <c r="P723" s="262"/>
      <c r="Q723" s="262"/>
      <c r="R723" s="262"/>
      <c r="S723" s="262"/>
      <c r="T723" s="263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4" t="s">
        <v>160</v>
      </c>
      <c r="AU723" s="264" t="s">
        <v>89</v>
      </c>
      <c r="AV723" s="15" t="s">
        <v>158</v>
      </c>
      <c r="AW723" s="15" t="s">
        <v>34</v>
      </c>
      <c r="AX723" s="15" t="s">
        <v>87</v>
      </c>
      <c r="AY723" s="264" t="s">
        <v>151</v>
      </c>
    </row>
    <row r="724" s="2" customFormat="1" ht="21.75" customHeight="1">
      <c r="A724" s="39"/>
      <c r="B724" s="40"/>
      <c r="C724" s="219" t="s">
        <v>857</v>
      </c>
      <c r="D724" s="219" t="s">
        <v>153</v>
      </c>
      <c r="E724" s="220" t="s">
        <v>858</v>
      </c>
      <c r="F724" s="221" t="s">
        <v>859</v>
      </c>
      <c r="G724" s="222" t="s">
        <v>208</v>
      </c>
      <c r="H724" s="223">
        <v>45840</v>
      </c>
      <c r="I724" s="224"/>
      <c r="J724" s="225">
        <f>ROUND(I724*H724,2)</f>
        <v>0</v>
      </c>
      <c r="K724" s="221" t="s">
        <v>157</v>
      </c>
      <c r="L724" s="45"/>
      <c r="M724" s="226" t="s">
        <v>1</v>
      </c>
      <c r="N724" s="227" t="s">
        <v>44</v>
      </c>
      <c r="O724" s="92"/>
      <c r="P724" s="228">
        <f>O724*H724</f>
        <v>0</v>
      </c>
      <c r="Q724" s="228">
        <v>0</v>
      </c>
      <c r="R724" s="228">
        <f>Q724*H724</f>
        <v>0</v>
      </c>
      <c r="S724" s="228">
        <v>0</v>
      </c>
      <c r="T724" s="229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30" t="s">
        <v>158</v>
      </c>
      <c r="AT724" s="230" t="s">
        <v>153</v>
      </c>
      <c r="AU724" s="230" t="s">
        <v>89</v>
      </c>
      <c r="AY724" s="18" t="s">
        <v>151</v>
      </c>
      <c r="BE724" s="231">
        <f>IF(N724="základní",J724,0)</f>
        <v>0</v>
      </c>
      <c r="BF724" s="231">
        <f>IF(N724="snížená",J724,0)</f>
        <v>0</v>
      </c>
      <c r="BG724" s="231">
        <f>IF(N724="zákl. přenesená",J724,0)</f>
        <v>0</v>
      </c>
      <c r="BH724" s="231">
        <f>IF(N724="sníž. přenesená",J724,0)</f>
        <v>0</v>
      </c>
      <c r="BI724" s="231">
        <f>IF(N724="nulová",J724,0)</f>
        <v>0</v>
      </c>
      <c r="BJ724" s="18" t="s">
        <v>87</v>
      </c>
      <c r="BK724" s="231">
        <f>ROUND(I724*H724,2)</f>
        <v>0</v>
      </c>
      <c r="BL724" s="18" t="s">
        <v>158</v>
      </c>
      <c r="BM724" s="230" t="s">
        <v>860</v>
      </c>
    </row>
    <row r="725" s="13" customFormat="1">
      <c r="A725" s="13"/>
      <c r="B725" s="232"/>
      <c r="C725" s="233"/>
      <c r="D725" s="234" t="s">
        <v>160</v>
      </c>
      <c r="E725" s="235" t="s">
        <v>1</v>
      </c>
      <c r="F725" s="236" t="s">
        <v>861</v>
      </c>
      <c r="G725" s="233"/>
      <c r="H725" s="235" t="s">
        <v>1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2" t="s">
        <v>160</v>
      </c>
      <c r="AU725" s="242" t="s">
        <v>89</v>
      </c>
      <c r="AV725" s="13" t="s">
        <v>87</v>
      </c>
      <c r="AW725" s="13" t="s">
        <v>34</v>
      </c>
      <c r="AX725" s="13" t="s">
        <v>79</v>
      </c>
      <c r="AY725" s="242" t="s">
        <v>151</v>
      </c>
    </row>
    <row r="726" s="14" customFormat="1">
      <c r="A726" s="14"/>
      <c r="B726" s="243"/>
      <c r="C726" s="244"/>
      <c r="D726" s="234" t="s">
        <v>160</v>
      </c>
      <c r="E726" s="245" t="s">
        <v>1</v>
      </c>
      <c r="F726" s="246" t="s">
        <v>862</v>
      </c>
      <c r="G726" s="244"/>
      <c r="H726" s="247">
        <v>45840</v>
      </c>
      <c r="I726" s="248"/>
      <c r="J726" s="244"/>
      <c r="K726" s="244"/>
      <c r="L726" s="249"/>
      <c r="M726" s="250"/>
      <c r="N726" s="251"/>
      <c r="O726" s="251"/>
      <c r="P726" s="251"/>
      <c r="Q726" s="251"/>
      <c r="R726" s="251"/>
      <c r="S726" s="251"/>
      <c r="T726" s="25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3" t="s">
        <v>160</v>
      </c>
      <c r="AU726" s="253" t="s">
        <v>89</v>
      </c>
      <c r="AV726" s="14" t="s">
        <v>89</v>
      </c>
      <c r="AW726" s="14" t="s">
        <v>34</v>
      </c>
      <c r="AX726" s="14" t="s">
        <v>87</v>
      </c>
      <c r="AY726" s="253" t="s">
        <v>151</v>
      </c>
    </row>
    <row r="727" s="2" customFormat="1" ht="16.5" customHeight="1">
      <c r="A727" s="39"/>
      <c r="B727" s="40"/>
      <c r="C727" s="219" t="s">
        <v>863</v>
      </c>
      <c r="D727" s="219" t="s">
        <v>153</v>
      </c>
      <c r="E727" s="220" t="s">
        <v>864</v>
      </c>
      <c r="F727" s="221" t="s">
        <v>865</v>
      </c>
      <c r="G727" s="222" t="s">
        <v>208</v>
      </c>
      <c r="H727" s="223">
        <v>764</v>
      </c>
      <c r="I727" s="224"/>
      <c r="J727" s="225">
        <f>ROUND(I727*H727,2)</f>
        <v>0</v>
      </c>
      <c r="K727" s="221" t="s">
        <v>157</v>
      </c>
      <c r="L727" s="45"/>
      <c r="M727" s="226" t="s">
        <v>1</v>
      </c>
      <c r="N727" s="227" t="s">
        <v>44</v>
      </c>
      <c r="O727" s="92"/>
      <c r="P727" s="228">
        <f>O727*H727</f>
        <v>0</v>
      </c>
      <c r="Q727" s="228">
        <v>0</v>
      </c>
      <c r="R727" s="228">
        <f>Q727*H727</f>
        <v>0</v>
      </c>
      <c r="S727" s="228">
        <v>0</v>
      </c>
      <c r="T727" s="229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0" t="s">
        <v>158</v>
      </c>
      <c r="AT727" s="230" t="s">
        <v>153</v>
      </c>
      <c r="AU727" s="230" t="s">
        <v>89</v>
      </c>
      <c r="AY727" s="18" t="s">
        <v>151</v>
      </c>
      <c r="BE727" s="231">
        <f>IF(N727="základní",J727,0)</f>
        <v>0</v>
      </c>
      <c r="BF727" s="231">
        <f>IF(N727="snížená",J727,0)</f>
        <v>0</v>
      </c>
      <c r="BG727" s="231">
        <f>IF(N727="zákl. přenesená",J727,0)</f>
        <v>0</v>
      </c>
      <c r="BH727" s="231">
        <f>IF(N727="sníž. přenesená",J727,0)</f>
        <v>0</v>
      </c>
      <c r="BI727" s="231">
        <f>IF(N727="nulová",J727,0)</f>
        <v>0</v>
      </c>
      <c r="BJ727" s="18" t="s">
        <v>87</v>
      </c>
      <c r="BK727" s="231">
        <f>ROUND(I727*H727,2)</f>
        <v>0</v>
      </c>
      <c r="BL727" s="18" t="s">
        <v>158</v>
      </c>
      <c r="BM727" s="230" t="s">
        <v>866</v>
      </c>
    </row>
    <row r="728" s="2" customFormat="1" ht="16.5" customHeight="1">
      <c r="A728" s="39"/>
      <c r="B728" s="40"/>
      <c r="C728" s="219" t="s">
        <v>867</v>
      </c>
      <c r="D728" s="219" t="s">
        <v>153</v>
      </c>
      <c r="E728" s="220" t="s">
        <v>868</v>
      </c>
      <c r="F728" s="221" t="s">
        <v>869</v>
      </c>
      <c r="G728" s="222" t="s">
        <v>208</v>
      </c>
      <c r="H728" s="223">
        <v>45840</v>
      </c>
      <c r="I728" s="224"/>
      <c r="J728" s="225">
        <f>ROUND(I728*H728,2)</f>
        <v>0</v>
      </c>
      <c r="K728" s="221" t="s">
        <v>157</v>
      </c>
      <c r="L728" s="45"/>
      <c r="M728" s="226" t="s">
        <v>1</v>
      </c>
      <c r="N728" s="227" t="s">
        <v>44</v>
      </c>
      <c r="O728" s="92"/>
      <c r="P728" s="228">
        <f>O728*H728</f>
        <v>0</v>
      </c>
      <c r="Q728" s="228">
        <v>0</v>
      </c>
      <c r="R728" s="228">
        <f>Q728*H728</f>
        <v>0</v>
      </c>
      <c r="S728" s="228">
        <v>0</v>
      </c>
      <c r="T728" s="22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0" t="s">
        <v>158</v>
      </c>
      <c r="AT728" s="230" t="s">
        <v>153</v>
      </c>
      <c r="AU728" s="230" t="s">
        <v>89</v>
      </c>
      <c r="AY728" s="18" t="s">
        <v>151</v>
      </c>
      <c r="BE728" s="231">
        <f>IF(N728="základní",J728,0)</f>
        <v>0</v>
      </c>
      <c r="BF728" s="231">
        <f>IF(N728="snížená",J728,0)</f>
        <v>0</v>
      </c>
      <c r="BG728" s="231">
        <f>IF(N728="zákl. přenesená",J728,0)</f>
        <v>0</v>
      </c>
      <c r="BH728" s="231">
        <f>IF(N728="sníž. přenesená",J728,0)</f>
        <v>0</v>
      </c>
      <c r="BI728" s="231">
        <f>IF(N728="nulová",J728,0)</f>
        <v>0</v>
      </c>
      <c r="BJ728" s="18" t="s">
        <v>87</v>
      </c>
      <c r="BK728" s="231">
        <f>ROUND(I728*H728,2)</f>
        <v>0</v>
      </c>
      <c r="BL728" s="18" t="s">
        <v>158</v>
      </c>
      <c r="BM728" s="230" t="s">
        <v>870</v>
      </c>
    </row>
    <row r="729" s="13" customFormat="1">
      <c r="A729" s="13"/>
      <c r="B729" s="232"/>
      <c r="C729" s="233"/>
      <c r="D729" s="234" t="s">
        <v>160</v>
      </c>
      <c r="E729" s="235" t="s">
        <v>1</v>
      </c>
      <c r="F729" s="236" t="s">
        <v>871</v>
      </c>
      <c r="G729" s="233"/>
      <c r="H729" s="235" t="s">
        <v>1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2" t="s">
        <v>160</v>
      </c>
      <c r="AU729" s="242" t="s">
        <v>89</v>
      </c>
      <c r="AV729" s="13" t="s">
        <v>87</v>
      </c>
      <c r="AW729" s="13" t="s">
        <v>34</v>
      </c>
      <c r="AX729" s="13" t="s">
        <v>79</v>
      </c>
      <c r="AY729" s="242" t="s">
        <v>151</v>
      </c>
    </row>
    <row r="730" s="14" customFormat="1">
      <c r="A730" s="14"/>
      <c r="B730" s="243"/>
      <c r="C730" s="244"/>
      <c r="D730" s="234" t="s">
        <v>160</v>
      </c>
      <c r="E730" s="245" t="s">
        <v>1</v>
      </c>
      <c r="F730" s="246" t="s">
        <v>862</v>
      </c>
      <c r="G730" s="244"/>
      <c r="H730" s="247">
        <v>45840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160</v>
      </c>
      <c r="AU730" s="253" t="s">
        <v>89</v>
      </c>
      <c r="AV730" s="14" t="s">
        <v>89</v>
      </c>
      <c r="AW730" s="14" t="s">
        <v>34</v>
      </c>
      <c r="AX730" s="14" t="s">
        <v>87</v>
      </c>
      <c r="AY730" s="253" t="s">
        <v>151</v>
      </c>
    </row>
    <row r="731" s="2" customFormat="1" ht="16.5" customHeight="1">
      <c r="A731" s="39"/>
      <c r="B731" s="40"/>
      <c r="C731" s="219" t="s">
        <v>872</v>
      </c>
      <c r="D731" s="219" t="s">
        <v>153</v>
      </c>
      <c r="E731" s="220" t="s">
        <v>873</v>
      </c>
      <c r="F731" s="221" t="s">
        <v>874</v>
      </c>
      <c r="G731" s="222" t="s">
        <v>388</v>
      </c>
      <c r="H731" s="223">
        <v>5</v>
      </c>
      <c r="I731" s="224"/>
      <c r="J731" s="225">
        <f>ROUND(I731*H731,2)</f>
        <v>0</v>
      </c>
      <c r="K731" s="221" t="s">
        <v>157</v>
      </c>
      <c r="L731" s="45"/>
      <c r="M731" s="226" t="s">
        <v>1</v>
      </c>
      <c r="N731" s="227" t="s">
        <v>44</v>
      </c>
      <c r="O731" s="92"/>
      <c r="P731" s="228">
        <f>O731*H731</f>
        <v>0</v>
      </c>
      <c r="Q731" s="228">
        <v>0</v>
      </c>
      <c r="R731" s="228">
        <f>Q731*H731</f>
        <v>0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158</v>
      </c>
      <c r="AT731" s="230" t="s">
        <v>153</v>
      </c>
      <c r="AU731" s="230" t="s">
        <v>89</v>
      </c>
      <c r="AY731" s="18" t="s">
        <v>151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87</v>
      </c>
      <c r="BK731" s="231">
        <f>ROUND(I731*H731,2)</f>
        <v>0</v>
      </c>
      <c r="BL731" s="18" t="s">
        <v>158</v>
      </c>
      <c r="BM731" s="230" t="s">
        <v>875</v>
      </c>
    </row>
    <row r="732" s="2" customFormat="1" ht="16.5" customHeight="1">
      <c r="A732" s="39"/>
      <c r="B732" s="40"/>
      <c r="C732" s="219" t="s">
        <v>876</v>
      </c>
      <c r="D732" s="219" t="s">
        <v>153</v>
      </c>
      <c r="E732" s="220" t="s">
        <v>877</v>
      </c>
      <c r="F732" s="221" t="s">
        <v>878</v>
      </c>
      <c r="G732" s="222" t="s">
        <v>388</v>
      </c>
      <c r="H732" s="223">
        <v>300</v>
      </c>
      <c r="I732" s="224"/>
      <c r="J732" s="225">
        <f>ROUND(I732*H732,2)</f>
        <v>0</v>
      </c>
      <c r="K732" s="221" t="s">
        <v>157</v>
      </c>
      <c r="L732" s="45"/>
      <c r="M732" s="226" t="s">
        <v>1</v>
      </c>
      <c r="N732" s="227" t="s">
        <v>44</v>
      </c>
      <c r="O732" s="92"/>
      <c r="P732" s="228">
        <f>O732*H732</f>
        <v>0</v>
      </c>
      <c r="Q732" s="228">
        <v>0</v>
      </c>
      <c r="R732" s="228">
        <f>Q732*H732</f>
        <v>0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158</v>
      </c>
      <c r="AT732" s="230" t="s">
        <v>153</v>
      </c>
      <c r="AU732" s="230" t="s">
        <v>89</v>
      </c>
      <c r="AY732" s="18" t="s">
        <v>151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87</v>
      </c>
      <c r="BK732" s="231">
        <f>ROUND(I732*H732,2)</f>
        <v>0</v>
      </c>
      <c r="BL732" s="18" t="s">
        <v>158</v>
      </c>
      <c r="BM732" s="230" t="s">
        <v>879</v>
      </c>
    </row>
    <row r="733" s="13" customFormat="1">
      <c r="A733" s="13"/>
      <c r="B733" s="232"/>
      <c r="C733" s="233"/>
      <c r="D733" s="234" t="s">
        <v>160</v>
      </c>
      <c r="E733" s="235" t="s">
        <v>1</v>
      </c>
      <c r="F733" s="236" t="s">
        <v>871</v>
      </c>
      <c r="G733" s="233"/>
      <c r="H733" s="235" t="s">
        <v>1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2" t="s">
        <v>160</v>
      </c>
      <c r="AU733" s="242" t="s">
        <v>89</v>
      </c>
      <c r="AV733" s="13" t="s">
        <v>87</v>
      </c>
      <c r="AW733" s="13" t="s">
        <v>34</v>
      </c>
      <c r="AX733" s="13" t="s">
        <v>79</v>
      </c>
      <c r="AY733" s="242" t="s">
        <v>151</v>
      </c>
    </row>
    <row r="734" s="14" customFormat="1">
      <c r="A734" s="14"/>
      <c r="B734" s="243"/>
      <c r="C734" s="244"/>
      <c r="D734" s="234" t="s">
        <v>160</v>
      </c>
      <c r="E734" s="245" t="s">
        <v>1</v>
      </c>
      <c r="F734" s="246" t="s">
        <v>880</v>
      </c>
      <c r="G734" s="244"/>
      <c r="H734" s="247">
        <v>300</v>
      </c>
      <c r="I734" s="248"/>
      <c r="J734" s="244"/>
      <c r="K734" s="244"/>
      <c r="L734" s="249"/>
      <c r="M734" s="250"/>
      <c r="N734" s="251"/>
      <c r="O734" s="251"/>
      <c r="P734" s="251"/>
      <c r="Q734" s="251"/>
      <c r="R734" s="251"/>
      <c r="S734" s="251"/>
      <c r="T734" s="25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3" t="s">
        <v>160</v>
      </c>
      <c r="AU734" s="253" t="s">
        <v>89</v>
      </c>
      <c r="AV734" s="14" t="s">
        <v>89</v>
      </c>
      <c r="AW734" s="14" t="s">
        <v>34</v>
      </c>
      <c r="AX734" s="14" t="s">
        <v>87</v>
      </c>
      <c r="AY734" s="253" t="s">
        <v>151</v>
      </c>
    </row>
    <row r="735" s="2" customFormat="1" ht="21.75" customHeight="1">
      <c r="A735" s="39"/>
      <c r="B735" s="40"/>
      <c r="C735" s="219" t="s">
        <v>881</v>
      </c>
      <c r="D735" s="219" t="s">
        <v>153</v>
      </c>
      <c r="E735" s="220" t="s">
        <v>882</v>
      </c>
      <c r="F735" s="221" t="s">
        <v>883</v>
      </c>
      <c r="G735" s="222" t="s">
        <v>208</v>
      </c>
      <c r="H735" s="223">
        <v>764</v>
      </c>
      <c r="I735" s="224"/>
      <c r="J735" s="225">
        <f>ROUND(I735*H735,2)</f>
        <v>0</v>
      </c>
      <c r="K735" s="221" t="s">
        <v>157</v>
      </c>
      <c r="L735" s="45"/>
      <c r="M735" s="226" t="s">
        <v>1</v>
      </c>
      <c r="N735" s="227" t="s">
        <v>44</v>
      </c>
      <c r="O735" s="92"/>
      <c r="P735" s="228">
        <f>O735*H735</f>
        <v>0</v>
      </c>
      <c r="Q735" s="228">
        <v>0</v>
      </c>
      <c r="R735" s="228">
        <f>Q735*H735</f>
        <v>0</v>
      </c>
      <c r="S735" s="228">
        <v>0</v>
      </c>
      <c r="T735" s="22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0" t="s">
        <v>158</v>
      </c>
      <c r="AT735" s="230" t="s">
        <v>153</v>
      </c>
      <c r="AU735" s="230" t="s">
        <v>89</v>
      </c>
      <c r="AY735" s="18" t="s">
        <v>151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8" t="s">
        <v>87</v>
      </c>
      <c r="BK735" s="231">
        <f>ROUND(I735*H735,2)</f>
        <v>0</v>
      </c>
      <c r="BL735" s="18" t="s">
        <v>158</v>
      </c>
      <c r="BM735" s="230" t="s">
        <v>884</v>
      </c>
    </row>
    <row r="736" s="2" customFormat="1" ht="16.5" customHeight="1">
      <c r="A736" s="39"/>
      <c r="B736" s="40"/>
      <c r="C736" s="219" t="s">
        <v>885</v>
      </c>
      <c r="D736" s="219" t="s">
        <v>153</v>
      </c>
      <c r="E736" s="220" t="s">
        <v>886</v>
      </c>
      <c r="F736" s="221" t="s">
        <v>887</v>
      </c>
      <c r="G736" s="222" t="s">
        <v>208</v>
      </c>
      <c r="H736" s="223">
        <v>764</v>
      </c>
      <c r="I736" s="224"/>
      <c r="J736" s="225">
        <f>ROUND(I736*H736,2)</f>
        <v>0</v>
      </c>
      <c r="K736" s="221" t="s">
        <v>157</v>
      </c>
      <c r="L736" s="45"/>
      <c r="M736" s="226" t="s">
        <v>1</v>
      </c>
      <c r="N736" s="227" t="s">
        <v>44</v>
      </c>
      <c r="O736" s="92"/>
      <c r="P736" s="228">
        <f>O736*H736</f>
        <v>0</v>
      </c>
      <c r="Q736" s="228">
        <v>0</v>
      </c>
      <c r="R736" s="228">
        <f>Q736*H736</f>
        <v>0</v>
      </c>
      <c r="S736" s="228">
        <v>0</v>
      </c>
      <c r="T736" s="22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0" t="s">
        <v>158</v>
      </c>
      <c r="AT736" s="230" t="s">
        <v>153</v>
      </c>
      <c r="AU736" s="230" t="s">
        <v>89</v>
      </c>
      <c r="AY736" s="18" t="s">
        <v>151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8" t="s">
        <v>87</v>
      </c>
      <c r="BK736" s="231">
        <f>ROUND(I736*H736,2)</f>
        <v>0</v>
      </c>
      <c r="BL736" s="18" t="s">
        <v>158</v>
      </c>
      <c r="BM736" s="230" t="s">
        <v>888</v>
      </c>
    </row>
    <row r="737" s="2" customFormat="1" ht="16.5" customHeight="1">
      <c r="A737" s="39"/>
      <c r="B737" s="40"/>
      <c r="C737" s="219" t="s">
        <v>889</v>
      </c>
      <c r="D737" s="219" t="s">
        <v>153</v>
      </c>
      <c r="E737" s="220" t="s">
        <v>890</v>
      </c>
      <c r="F737" s="221" t="s">
        <v>891</v>
      </c>
      <c r="G737" s="222" t="s">
        <v>388</v>
      </c>
      <c r="H737" s="223">
        <v>5</v>
      </c>
      <c r="I737" s="224"/>
      <c r="J737" s="225">
        <f>ROUND(I737*H737,2)</f>
        <v>0</v>
      </c>
      <c r="K737" s="221" t="s">
        <v>157</v>
      </c>
      <c r="L737" s="45"/>
      <c r="M737" s="226" t="s">
        <v>1</v>
      </c>
      <c r="N737" s="227" t="s">
        <v>44</v>
      </c>
      <c r="O737" s="92"/>
      <c r="P737" s="228">
        <f>O737*H737</f>
        <v>0</v>
      </c>
      <c r="Q737" s="228">
        <v>0</v>
      </c>
      <c r="R737" s="228">
        <f>Q737*H737</f>
        <v>0</v>
      </c>
      <c r="S737" s="228">
        <v>0</v>
      </c>
      <c r="T737" s="22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158</v>
      </c>
      <c r="AT737" s="230" t="s">
        <v>153</v>
      </c>
      <c r="AU737" s="230" t="s">
        <v>89</v>
      </c>
      <c r="AY737" s="18" t="s">
        <v>151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87</v>
      </c>
      <c r="BK737" s="231">
        <f>ROUND(I737*H737,2)</f>
        <v>0</v>
      </c>
      <c r="BL737" s="18" t="s">
        <v>158</v>
      </c>
      <c r="BM737" s="230" t="s">
        <v>892</v>
      </c>
    </row>
    <row r="738" s="2" customFormat="1" ht="21.75" customHeight="1">
      <c r="A738" s="39"/>
      <c r="B738" s="40"/>
      <c r="C738" s="219" t="s">
        <v>893</v>
      </c>
      <c r="D738" s="219" t="s">
        <v>153</v>
      </c>
      <c r="E738" s="220" t="s">
        <v>894</v>
      </c>
      <c r="F738" s="221" t="s">
        <v>895</v>
      </c>
      <c r="G738" s="222" t="s">
        <v>208</v>
      </c>
      <c r="H738" s="223">
        <v>430</v>
      </c>
      <c r="I738" s="224"/>
      <c r="J738" s="225">
        <f>ROUND(I738*H738,2)</f>
        <v>0</v>
      </c>
      <c r="K738" s="221" t="s">
        <v>157</v>
      </c>
      <c r="L738" s="45"/>
      <c r="M738" s="226" t="s">
        <v>1</v>
      </c>
      <c r="N738" s="227" t="s">
        <v>44</v>
      </c>
      <c r="O738" s="92"/>
      <c r="P738" s="228">
        <f>O738*H738</f>
        <v>0</v>
      </c>
      <c r="Q738" s="228">
        <v>0.00012999999999999999</v>
      </c>
      <c r="R738" s="228">
        <f>Q738*H738</f>
        <v>0.055899999999999998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158</v>
      </c>
      <c r="AT738" s="230" t="s">
        <v>153</v>
      </c>
      <c r="AU738" s="230" t="s">
        <v>89</v>
      </c>
      <c r="AY738" s="18" t="s">
        <v>151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87</v>
      </c>
      <c r="BK738" s="231">
        <f>ROUND(I738*H738,2)</f>
        <v>0</v>
      </c>
      <c r="BL738" s="18" t="s">
        <v>158</v>
      </c>
      <c r="BM738" s="230" t="s">
        <v>896</v>
      </c>
    </row>
    <row r="739" s="13" customFormat="1">
      <c r="A739" s="13"/>
      <c r="B739" s="232"/>
      <c r="C739" s="233"/>
      <c r="D739" s="234" t="s">
        <v>160</v>
      </c>
      <c r="E739" s="235" t="s">
        <v>1</v>
      </c>
      <c r="F739" s="236" t="s">
        <v>897</v>
      </c>
      <c r="G739" s="233"/>
      <c r="H739" s="235" t="s">
        <v>1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2" t="s">
        <v>160</v>
      </c>
      <c r="AU739" s="242" t="s">
        <v>89</v>
      </c>
      <c r="AV739" s="13" t="s">
        <v>87</v>
      </c>
      <c r="AW739" s="13" t="s">
        <v>34</v>
      </c>
      <c r="AX739" s="13" t="s">
        <v>79</v>
      </c>
      <c r="AY739" s="242" t="s">
        <v>151</v>
      </c>
    </row>
    <row r="740" s="14" customFormat="1">
      <c r="A740" s="14"/>
      <c r="B740" s="243"/>
      <c r="C740" s="244"/>
      <c r="D740" s="234" t="s">
        <v>160</v>
      </c>
      <c r="E740" s="245" t="s">
        <v>1</v>
      </c>
      <c r="F740" s="246" t="s">
        <v>898</v>
      </c>
      <c r="G740" s="244"/>
      <c r="H740" s="247">
        <v>37.799999999999997</v>
      </c>
      <c r="I740" s="248"/>
      <c r="J740" s="244"/>
      <c r="K740" s="244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160</v>
      </c>
      <c r="AU740" s="253" t="s">
        <v>89</v>
      </c>
      <c r="AV740" s="14" t="s">
        <v>89</v>
      </c>
      <c r="AW740" s="14" t="s">
        <v>34</v>
      </c>
      <c r="AX740" s="14" t="s">
        <v>79</v>
      </c>
      <c r="AY740" s="253" t="s">
        <v>151</v>
      </c>
    </row>
    <row r="741" s="13" customFormat="1">
      <c r="A741" s="13"/>
      <c r="B741" s="232"/>
      <c r="C741" s="233"/>
      <c r="D741" s="234" t="s">
        <v>160</v>
      </c>
      <c r="E741" s="235" t="s">
        <v>1</v>
      </c>
      <c r="F741" s="236" t="s">
        <v>211</v>
      </c>
      <c r="G741" s="233"/>
      <c r="H741" s="235" t="s">
        <v>1</v>
      </c>
      <c r="I741" s="237"/>
      <c r="J741" s="233"/>
      <c r="K741" s="233"/>
      <c r="L741" s="238"/>
      <c r="M741" s="239"/>
      <c r="N741" s="240"/>
      <c r="O741" s="240"/>
      <c r="P741" s="240"/>
      <c r="Q741" s="240"/>
      <c r="R741" s="240"/>
      <c r="S741" s="240"/>
      <c r="T741" s="24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2" t="s">
        <v>160</v>
      </c>
      <c r="AU741" s="242" t="s">
        <v>89</v>
      </c>
      <c r="AV741" s="13" t="s">
        <v>87</v>
      </c>
      <c r="AW741" s="13" t="s">
        <v>34</v>
      </c>
      <c r="AX741" s="13" t="s">
        <v>79</v>
      </c>
      <c r="AY741" s="242" t="s">
        <v>151</v>
      </c>
    </row>
    <row r="742" s="14" customFormat="1">
      <c r="A742" s="14"/>
      <c r="B742" s="243"/>
      <c r="C742" s="244"/>
      <c r="D742" s="234" t="s">
        <v>160</v>
      </c>
      <c r="E742" s="245" t="s">
        <v>1</v>
      </c>
      <c r="F742" s="246" t="s">
        <v>899</v>
      </c>
      <c r="G742" s="244"/>
      <c r="H742" s="247">
        <v>333.81</v>
      </c>
      <c r="I742" s="248"/>
      <c r="J742" s="244"/>
      <c r="K742" s="244"/>
      <c r="L742" s="249"/>
      <c r="M742" s="250"/>
      <c r="N742" s="251"/>
      <c r="O742" s="251"/>
      <c r="P742" s="251"/>
      <c r="Q742" s="251"/>
      <c r="R742" s="251"/>
      <c r="S742" s="251"/>
      <c r="T742" s="25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3" t="s">
        <v>160</v>
      </c>
      <c r="AU742" s="253" t="s">
        <v>89</v>
      </c>
      <c r="AV742" s="14" t="s">
        <v>89</v>
      </c>
      <c r="AW742" s="14" t="s">
        <v>34</v>
      </c>
      <c r="AX742" s="14" t="s">
        <v>79</v>
      </c>
      <c r="AY742" s="253" t="s">
        <v>151</v>
      </c>
    </row>
    <row r="743" s="14" customFormat="1">
      <c r="A743" s="14"/>
      <c r="B743" s="243"/>
      <c r="C743" s="244"/>
      <c r="D743" s="234" t="s">
        <v>160</v>
      </c>
      <c r="E743" s="245" t="s">
        <v>1</v>
      </c>
      <c r="F743" s="246" t="s">
        <v>900</v>
      </c>
      <c r="G743" s="244"/>
      <c r="H743" s="247">
        <v>-113</v>
      </c>
      <c r="I743" s="248"/>
      <c r="J743" s="244"/>
      <c r="K743" s="244"/>
      <c r="L743" s="249"/>
      <c r="M743" s="250"/>
      <c r="N743" s="251"/>
      <c r="O743" s="251"/>
      <c r="P743" s="251"/>
      <c r="Q743" s="251"/>
      <c r="R743" s="251"/>
      <c r="S743" s="251"/>
      <c r="T743" s="25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3" t="s">
        <v>160</v>
      </c>
      <c r="AU743" s="253" t="s">
        <v>89</v>
      </c>
      <c r="AV743" s="14" t="s">
        <v>89</v>
      </c>
      <c r="AW743" s="14" t="s">
        <v>34</v>
      </c>
      <c r="AX743" s="14" t="s">
        <v>79</v>
      </c>
      <c r="AY743" s="253" t="s">
        <v>151</v>
      </c>
    </row>
    <row r="744" s="13" customFormat="1">
      <c r="A744" s="13"/>
      <c r="B744" s="232"/>
      <c r="C744" s="233"/>
      <c r="D744" s="234" t="s">
        <v>160</v>
      </c>
      <c r="E744" s="235" t="s">
        <v>1</v>
      </c>
      <c r="F744" s="236" t="s">
        <v>214</v>
      </c>
      <c r="G744" s="233"/>
      <c r="H744" s="235" t="s">
        <v>1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2" t="s">
        <v>160</v>
      </c>
      <c r="AU744" s="242" t="s">
        <v>89</v>
      </c>
      <c r="AV744" s="13" t="s">
        <v>87</v>
      </c>
      <c r="AW744" s="13" t="s">
        <v>34</v>
      </c>
      <c r="AX744" s="13" t="s">
        <v>79</v>
      </c>
      <c r="AY744" s="242" t="s">
        <v>151</v>
      </c>
    </row>
    <row r="745" s="14" customFormat="1">
      <c r="A745" s="14"/>
      <c r="B745" s="243"/>
      <c r="C745" s="244"/>
      <c r="D745" s="234" t="s">
        <v>160</v>
      </c>
      <c r="E745" s="245" t="s">
        <v>1</v>
      </c>
      <c r="F745" s="246" t="s">
        <v>901</v>
      </c>
      <c r="G745" s="244"/>
      <c r="H745" s="247">
        <v>150</v>
      </c>
      <c r="I745" s="248"/>
      <c r="J745" s="244"/>
      <c r="K745" s="244"/>
      <c r="L745" s="249"/>
      <c r="M745" s="250"/>
      <c r="N745" s="251"/>
      <c r="O745" s="251"/>
      <c r="P745" s="251"/>
      <c r="Q745" s="251"/>
      <c r="R745" s="251"/>
      <c r="S745" s="251"/>
      <c r="T745" s="25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3" t="s">
        <v>160</v>
      </c>
      <c r="AU745" s="253" t="s">
        <v>89</v>
      </c>
      <c r="AV745" s="14" t="s">
        <v>89</v>
      </c>
      <c r="AW745" s="14" t="s">
        <v>34</v>
      </c>
      <c r="AX745" s="14" t="s">
        <v>79</v>
      </c>
      <c r="AY745" s="253" t="s">
        <v>151</v>
      </c>
    </row>
    <row r="746" s="14" customFormat="1">
      <c r="A746" s="14"/>
      <c r="B746" s="243"/>
      <c r="C746" s="244"/>
      <c r="D746" s="234" t="s">
        <v>160</v>
      </c>
      <c r="E746" s="245" t="s">
        <v>1</v>
      </c>
      <c r="F746" s="246" t="s">
        <v>902</v>
      </c>
      <c r="G746" s="244"/>
      <c r="H746" s="247">
        <v>21.390000000000001</v>
      </c>
      <c r="I746" s="248"/>
      <c r="J746" s="244"/>
      <c r="K746" s="244"/>
      <c r="L746" s="249"/>
      <c r="M746" s="250"/>
      <c r="N746" s="251"/>
      <c r="O746" s="251"/>
      <c r="P746" s="251"/>
      <c r="Q746" s="251"/>
      <c r="R746" s="251"/>
      <c r="S746" s="251"/>
      <c r="T746" s="25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3" t="s">
        <v>160</v>
      </c>
      <c r="AU746" s="253" t="s">
        <v>89</v>
      </c>
      <c r="AV746" s="14" t="s">
        <v>89</v>
      </c>
      <c r="AW746" s="14" t="s">
        <v>34</v>
      </c>
      <c r="AX746" s="14" t="s">
        <v>79</v>
      </c>
      <c r="AY746" s="253" t="s">
        <v>151</v>
      </c>
    </row>
    <row r="747" s="15" customFormat="1">
      <c r="A747" s="15"/>
      <c r="B747" s="254"/>
      <c r="C747" s="255"/>
      <c r="D747" s="234" t="s">
        <v>160</v>
      </c>
      <c r="E747" s="256" t="s">
        <v>1</v>
      </c>
      <c r="F747" s="257" t="s">
        <v>166</v>
      </c>
      <c r="G747" s="255"/>
      <c r="H747" s="258">
        <v>430</v>
      </c>
      <c r="I747" s="259"/>
      <c r="J747" s="255"/>
      <c r="K747" s="255"/>
      <c r="L747" s="260"/>
      <c r="M747" s="261"/>
      <c r="N747" s="262"/>
      <c r="O747" s="262"/>
      <c r="P747" s="262"/>
      <c r="Q747" s="262"/>
      <c r="R747" s="262"/>
      <c r="S747" s="262"/>
      <c r="T747" s="263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4" t="s">
        <v>160</v>
      </c>
      <c r="AU747" s="264" t="s">
        <v>89</v>
      </c>
      <c r="AV747" s="15" t="s">
        <v>158</v>
      </c>
      <c r="AW747" s="15" t="s">
        <v>34</v>
      </c>
      <c r="AX747" s="15" t="s">
        <v>87</v>
      </c>
      <c r="AY747" s="264" t="s">
        <v>151</v>
      </c>
    </row>
    <row r="748" s="2" customFormat="1" ht="21.75" customHeight="1">
      <c r="A748" s="39"/>
      <c r="B748" s="40"/>
      <c r="C748" s="219" t="s">
        <v>903</v>
      </c>
      <c r="D748" s="219" t="s">
        <v>153</v>
      </c>
      <c r="E748" s="220" t="s">
        <v>904</v>
      </c>
      <c r="F748" s="221" t="s">
        <v>905</v>
      </c>
      <c r="G748" s="222" t="s">
        <v>208</v>
      </c>
      <c r="H748" s="223">
        <v>360</v>
      </c>
      <c r="I748" s="224"/>
      <c r="J748" s="225">
        <f>ROUND(I748*H748,2)</f>
        <v>0</v>
      </c>
      <c r="K748" s="221" t="s">
        <v>157</v>
      </c>
      <c r="L748" s="45"/>
      <c r="M748" s="226" t="s">
        <v>1</v>
      </c>
      <c r="N748" s="227" t="s">
        <v>44</v>
      </c>
      <c r="O748" s="92"/>
      <c r="P748" s="228">
        <f>O748*H748</f>
        <v>0</v>
      </c>
      <c r="Q748" s="228">
        <v>0.00021000000000000001</v>
      </c>
      <c r="R748" s="228">
        <f>Q748*H748</f>
        <v>0.075600000000000001</v>
      </c>
      <c r="S748" s="228">
        <v>0</v>
      </c>
      <c r="T748" s="229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0" t="s">
        <v>158</v>
      </c>
      <c r="AT748" s="230" t="s">
        <v>153</v>
      </c>
      <c r="AU748" s="230" t="s">
        <v>89</v>
      </c>
      <c r="AY748" s="18" t="s">
        <v>151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8" t="s">
        <v>87</v>
      </c>
      <c r="BK748" s="231">
        <f>ROUND(I748*H748,2)</f>
        <v>0</v>
      </c>
      <c r="BL748" s="18" t="s">
        <v>158</v>
      </c>
      <c r="BM748" s="230" t="s">
        <v>906</v>
      </c>
    </row>
    <row r="749" s="13" customFormat="1">
      <c r="A749" s="13"/>
      <c r="B749" s="232"/>
      <c r="C749" s="233"/>
      <c r="D749" s="234" t="s">
        <v>160</v>
      </c>
      <c r="E749" s="235" t="s">
        <v>1</v>
      </c>
      <c r="F749" s="236" t="s">
        <v>211</v>
      </c>
      <c r="G749" s="233"/>
      <c r="H749" s="235" t="s">
        <v>1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2" t="s">
        <v>160</v>
      </c>
      <c r="AU749" s="242" t="s">
        <v>89</v>
      </c>
      <c r="AV749" s="13" t="s">
        <v>87</v>
      </c>
      <c r="AW749" s="13" t="s">
        <v>34</v>
      </c>
      <c r="AX749" s="13" t="s">
        <v>79</v>
      </c>
      <c r="AY749" s="242" t="s">
        <v>151</v>
      </c>
    </row>
    <row r="750" s="14" customFormat="1">
      <c r="A750" s="14"/>
      <c r="B750" s="243"/>
      <c r="C750" s="244"/>
      <c r="D750" s="234" t="s">
        <v>160</v>
      </c>
      <c r="E750" s="245" t="s">
        <v>1</v>
      </c>
      <c r="F750" s="246" t="s">
        <v>907</v>
      </c>
      <c r="G750" s="244"/>
      <c r="H750" s="247">
        <v>342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3" t="s">
        <v>160</v>
      </c>
      <c r="AU750" s="253" t="s">
        <v>89</v>
      </c>
      <c r="AV750" s="14" t="s">
        <v>89</v>
      </c>
      <c r="AW750" s="14" t="s">
        <v>34</v>
      </c>
      <c r="AX750" s="14" t="s">
        <v>79</v>
      </c>
      <c r="AY750" s="253" t="s">
        <v>151</v>
      </c>
    </row>
    <row r="751" s="14" customFormat="1">
      <c r="A751" s="14"/>
      <c r="B751" s="243"/>
      <c r="C751" s="244"/>
      <c r="D751" s="234" t="s">
        <v>160</v>
      </c>
      <c r="E751" s="245" t="s">
        <v>1</v>
      </c>
      <c r="F751" s="246" t="s">
        <v>908</v>
      </c>
      <c r="G751" s="244"/>
      <c r="H751" s="247">
        <v>18</v>
      </c>
      <c r="I751" s="248"/>
      <c r="J751" s="244"/>
      <c r="K751" s="244"/>
      <c r="L751" s="249"/>
      <c r="M751" s="250"/>
      <c r="N751" s="251"/>
      <c r="O751" s="251"/>
      <c r="P751" s="251"/>
      <c r="Q751" s="251"/>
      <c r="R751" s="251"/>
      <c r="S751" s="251"/>
      <c r="T751" s="25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3" t="s">
        <v>160</v>
      </c>
      <c r="AU751" s="253" t="s">
        <v>89</v>
      </c>
      <c r="AV751" s="14" t="s">
        <v>89</v>
      </c>
      <c r="AW751" s="14" t="s">
        <v>34</v>
      </c>
      <c r="AX751" s="14" t="s">
        <v>79</v>
      </c>
      <c r="AY751" s="253" t="s">
        <v>151</v>
      </c>
    </row>
    <row r="752" s="15" customFormat="1">
      <c r="A752" s="15"/>
      <c r="B752" s="254"/>
      <c r="C752" s="255"/>
      <c r="D752" s="234" t="s">
        <v>160</v>
      </c>
      <c r="E752" s="256" t="s">
        <v>1</v>
      </c>
      <c r="F752" s="257" t="s">
        <v>166</v>
      </c>
      <c r="G752" s="255"/>
      <c r="H752" s="258">
        <v>360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4" t="s">
        <v>160</v>
      </c>
      <c r="AU752" s="264" t="s">
        <v>89</v>
      </c>
      <c r="AV752" s="15" t="s">
        <v>158</v>
      </c>
      <c r="AW752" s="15" t="s">
        <v>34</v>
      </c>
      <c r="AX752" s="15" t="s">
        <v>87</v>
      </c>
      <c r="AY752" s="264" t="s">
        <v>151</v>
      </c>
    </row>
    <row r="753" s="2" customFormat="1" ht="16.5" customHeight="1">
      <c r="A753" s="39"/>
      <c r="B753" s="40"/>
      <c r="C753" s="219" t="s">
        <v>909</v>
      </c>
      <c r="D753" s="219" t="s">
        <v>153</v>
      </c>
      <c r="E753" s="220" t="s">
        <v>910</v>
      </c>
      <c r="F753" s="221" t="s">
        <v>911</v>
      </c>
      <c r="G753" s="222" t="s">
        <v>156</v>
      </c>
      <c r="H753" s="223">
        <v>100</v>
      </c>
      <c r="I753" s="224"/>
      <c r="J753" s="225">
        <f>ROUND(I753*H753,2)</f>
        <v>0</v>
      </c>
      <c r="K753" s="221" t="s">
        <v>157</v>
      </c>
      <c r="L753" s="45"/>
      <c r="M753" s="226" t="s">
        <v>1</v>
      </c>
      <c r="N753" s="227" t="s">
        <v>44</v>
      </c>
      <c r="O753" s="92"/>
      <c r="P753" s="228">
        <f>O753*H753</f>
        <v>0</v>
      </c>
      <c r="Q753" s="228">
        <v>0</v>
      </c>
      <c r="R753" s="228">
        <f>Q753*H753</f>
        <v>0</v>
      </c>
      <c r="S753" s="228">
        <v>0</v>
      </c>
      <c r="T753" s="229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0" t="s">
        <v>158</v>
      </c>
      <c r="AT753" s="230" t="s">
        <v>153</v>
      </c>
      <c r="AU753" s="230" t="s">
        <v>89</v>
      </c>
      <c r="AY753" s="18" t="s">
        <v>151</v>
      </c>
      <c r="BE753" s="231">
        <f>IF(N753="základní",J753,0)</f>
        <v>0</v>
      </c>
      <c r="BF753" s="231">
        <f>IF(N753="snížená",J753,0)</f>
        <v>0</v>
      </c>
      <c r="BG753" s="231">
        <f>IF(N753="zákl. přenesená",J753,0)</f>
        <v>0</v>
      </c>
      <c r="BH753" s="231">
        <f>IF(N753="sníž. přenesená",J753,0)</f>
        <v>0</v>
      </c>
      <c r="BI753" s="231">
        <f>IF(N753="nulová",J753,0)</f>
        <v>0</v>
      </c>
      <c r="BJ753" s="18" t="s">
        <v>87</v>
      </c>
      <c r="BK753" s="231">
        <f>ROUND(I753*H753,2)</f>
        <v>0</v>
      </c>
      <c r="BL753" s="18" t="s">
        <v>158</v>
      </c>
      <c r="BM753" s="230" t="s">
        <v>912</v>
      </c>
    </row>
    <row r="754" s="2" customFormat="1" ht="21.75" customHeight="1">
      <c r="A754" s="39"/>
      <c r="B754" s="40"/>
      <c r="C754" s="219" t="s">
        <v>913</v>
      </c>
      <c r="D754" s="219" t="s">
        <v>153</v>
      </c>
      <c r="E754" s="220" t="s">
        <v>914</v>
      </c>
      <c r="F754" s="221" t="s">
        <v>915</v>
      </c>
      <c r="G754" s="222" t="s">
        <v>156</v>
      </c>
      <c r="H754" s="223">
        <v>2000</v>
      </c>
      <c r="I754" s="224"/>
      <c r="J754" s="225">
        <f>ROUND(I754*H754,2)</f>
        <v>0</v>
      </c>
      <c r="K754" s="221" t="s">
        <v>157</v>
      </c>
      <c r="L754" s="45"/>
      <c r="M754" s="226" t="s">
        <v>1</v>
      </c>
      <c r="N754" s="227" t="s">
        <v>44</v>
      </c>
      <c r="O754" s="92"/>
      <c r="P754" s="228">
        <f>O754*H754</f>
        <v>0</v>
      </c>
      <c r="Q754" s="228">
        <v>0</v>
      </c>
      <c r="R754" s="228">
        <f>Q754*H754</f>
        <v>0</v>
      </c>
      <c r="S754" s="228">
        <v>0</v>
      </c>
      <c r="T754" s="229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0" t="s">
        <v>158</v>
      </c>
      <c r="AT754" s="230" t="s">
        <v>153</v>
      </c>
      <c r="AU754" s="230" t="s">
        <v>89</v>
      </c>
      <c r="AY754" s="18" t="s">
        <v>151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8" t="s">
        <v>87</v>
      </c>
      <c r="BK754" s="231">
        <f>ROUND(I754*H754,2)</f>
        <v>0</v>
      </c>
      <c r="BL754" s="18" t="s">
        <v>158</v>
      </c>
      <c r="BM754" s="230" t="s">
        <v>916</v>
      </c>
    </row>
    <row r="755" s="13" customFormat="1">
      <c r="A755" s="13"/>
      <c r="B755" s="232"/>
      <c r="C755" s="233"/>
      <c r="D755" s="234" t="s">
        <v>160</v>
      </c>
      <c r="E755" s="235" t="s">
        <v>1</v>
      </c>
      <c r="F755" s="236" t="s">
        <v>917</v>
      </c>
      <c r="G755" s="233"/>
      <c r="H755" s="235" t="s">
        <v>1</v>
      </c>
      <c r="I755" s="237"/>
      <c r="J755" s="233"/>
      <c r="K755" s="233"/>
      <c r="L755" s="238"/>
      <c r="M755" s="239"/>
      <c r="N755" s="240"/>
      <c r="O755" s="240"/>
      <c r="P755" s="240"/>
      <c r="Q755" s="240"/>
      <c r="R755" s="240"/>
      <c r="S755" s="240"/>
      <c r="T755" s="24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2" t="s">
        <v>160</v>
      </c>
      <c r="AU755" s="242" t="s">
        <v>89</v>
      </c>
      <c r="AV755" s="13" t="s">
        <v>87</v>
      </c>
      <c r="AW755" s="13" t="s">
        <v>34</v>
      </c>
      <c r="AX755" s="13" t="s">
        <v>79</v>
      </c>
      <c r="AY755" s="242" t="s">
        <v>151</v>
      </c>
    </row>
    <row r="756" s="14" customFormat="1">
      <c r="A756" s="14"/>
      <c r="B756" s="243"/>
      <c r="C756" s="244"/>
      <c r="D756" s="234" t="s">
        <v>160</v>
      </c>
      <c r="E756" s="245" t="s">
        <v>1</v>
      </c>
      <c r="F756" s="246" t="s">
        <v>918</v>
      </c>
      <c r="G756" s="244"/>
      <c r="H756" s="247">
        <v>2000</v>
      </c>
      <c r="I756" s="248"/>
      <c r="J756" s="244"/>
      <c r="K756" s="244"/>
      <c r="L756" s="249"/>
      <c r="M756" s="250"/>
      <c r="N756" s="251"/>
      <c r="O756" s="251"/>
      <c r="P756" s="251"/>
      <c r="Q756" s="251"/>
      <c r="R756" s="251"/>
      <c r="S756" s="251"/>
      <c r="T756" s="25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3" t="s">
        <v>160</v>
      </c>
      <c r="AU756" s="253" t="s">
        <v>89</v>
      </c>
      <c r="AV756" s="14" t="s">
        <v>89</v>
      </c>
      <c r="AW756" s="14" t="s">
        <v>34</v>
      </c>
      <c r="AX756" s="14" t="s">
        <v>87</v>
      </c>
      <c r="AY756" s="253" t="s">
        <v>151</v>
      </c>
    </row>
    <row r="757" s="2" customFormat="1" ht="21.75" customHeight="1">
      <c r="A757" s="39"/>
      <c r="B757" s="40"/>
      <c r="C757" s="219" t="s">
        <v>919</v>
      </c>
      <c r="D757" s="219" t="s">
        <v>153</v>
      </c>
      <c r="E757" s="220" t="s">
        <v>920</v>
      </c>
      <c r="F757" s="221" t="s">
        <v>921</v>
      </c>
      <c r="G757" s="222" t="s">
        <v>156</v>
      </c>
      <c r="H757" s="223">
        <v>100</v>
      </c>
      <c r="I757" s="224"/>
      <c r="J757" s="225">
        <f>ROUND(I757*H757,2)</f>
        <v>0</v>
      </c>
      <c r="K757" s="221" t="s">
        <v>157</v>
      </c>
      <c r="L757" s="45"/>
      <c r="M757" s="226" t="s">
        <v>1</v>
      </c>
      <c r="N757" s="227" t="s">
        <v>44</v>
      </c>
      <c r="O757" s="92"/>
      <c r="P757" s="228">
        <f>O757*H757</f>
        <v>0</v>
      </c>
      <c r="Q757" s="228">
        <v>0</v>
      </c>
      <c r="R757" s="228">
        <f>Q757*H757</f>
        <v>0</v>
      </c>
      <c r="S757" s="228">
        <v>0</v>
      </c>
      <c r="T757" s="22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0" t="s">
        <v>158</v>
      </c>
      <c r="AT757" s="230" t="s">
        <v>153</v>
      </c>
      <c r="AU757" s="230" t="s">
        <v>89</v>
      </c>
      <c r="AY757" s="18" t="s">
        <v>151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8" t="s">
        <v>87</v>
      </c>
      <c r="BK757" s="231">
        <f>ROUND(I757*H757,2)</f>
        <v>0</v>
      </c>
      <c r="BL757" s="18" t="s">
        <v>158</v>
      </c>
      <c r="BM757" s="230" t="s">
        <v>922</v>
      </c>
    </row>
    <row r="758" s="12" customFormat="1" ht="22.8" customHeight="1">
      <c r="A758" s="12"/>
      <c r="B758" s="203"/>
      <c r="C758" s="204"/>
      <c r="D758" s="205" t="s">
        <v>78</v>
      </c>
      <c r="E758" s="217" t="s">
        <v>923</v>
      </c>
      <c r="F758" s="217" t="s">
        <v>924</v>
      </c>
      <c r="G758" s="204"/>
      <c r="H758" s="204"/>
      <c r="I758" s="207"/>
      <c r="J758" s="218">
        <f>BK758</f>
        <v>0</v>
      </c>
      <c r="K758" s="204"/>
      <c r="L758" s="209"/>
      <c r="M758" s="210"/>
      <c r="N758" s="211"/>
      <c r="O758" s="211"/>
      <c r="P758" s="212">
        <f>SUM(P759:P772)</f>
        <v>0</v>
      </c>
      <c r="Q758" s="211"/>
      <c r="R758" s="212">
        <f>SUM(R759:R772)</f>
        <v>0.055400000000000005</v>
      </c>
      <c r="S758" s="211"/>
      <c r="T758" s="213">
        <f>SUM(T759:T772)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14" t="s">
        <v>87</v>
      </c>
      <c r="AT758" s="215" t="s">
        <v>78</v>
      </c>
      <c r="AU758" s="215" t="s">
        <v>87</v>
      </c>
      <c r="AY758" s="214" t="s">
        <v>151</v>
      </c>
      <c r="BK758" s="216">
        <f>SUM(BK759:BK772)</f>
        <v>0</v>
      </c>
    </row>
    <row r="759" s="2" customFormat="1" ht="16.5" customHeight="1">
      <c r="A759" s="39"/>
      <c r="B759" s="40"/>
      <c r="C759" s="219" t="s">
        <v>925</v>
      </c>
      <c r="D759" s="219" t="s">
        <v>153</v>
      </c>
      <c r="E759" s="220" t="s">
        <v>926</v>
      </c>
      <c r="F759" s="221" t="s">
        <v>927</v>
      </c>
      <c r="G759" s="222" t="s">
        <v>208</v>
      </c>
      <c r="H759" s="223">
        <v>54</v>
      </c>
      <c r="I759" s="224"/>
      <c r="J759" s="225">
        <f>ROUND(I759*H759,2)</f>
        <v>0</v>
      </c>
      <c r="K759" s="221" t="s">
        <v>157</v>
      </c>
      <c r="L759" s="45"/>
      <c r="M759" s="226" t="s">
        <v>1</v>
      </c>
      <c r="N759" s="227" t="s">
        <v>44</v>
      </c>
      <c r="O759" s="92"/>
      <c r="P759" s="228">
        <f>O759*H759</f>
        <v>0</v>
      </c>
      <c r="Q759" s="228">
        <v>0.00072000000000000005</v>
      </c>
      <c r="R759" s="228">
        <f>Q759*H759</f>
        <v>0.038880000000000005</v>
      </c>
      <c r="S759" s="228">
        <v>0</v>
      </c>
      <c r="T759" s="229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0" t="s">
        <v>158</v>
      </c>
      <c r="AT759" s="230" t="s">
        <v>153</v>
      </c>
      <c r="AU759" s="230" t="s">
        <v>89</v>
      </c>
      <c r="AY759" s="18" t="s">
        <v>151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18" t="s">
        <v>87</v>
      </c>
      <c r="BK759" s="231">
        <f>ROUND(I759*H759,2)</f>
        <v>0</v>
      </c>
      <c r="BL759" s="18" t="s">
        <v>158</v>
      </c>
      <c r="BM759" s="230" t="s">
        <v>928</v>
      </c>
    </row>
    <row r="760" s="13" customFormat="1">
      <c r="A760" s="13"/>
      <c r="B760" s="232"/>
      <c r="C760" s="233"/>
      <c r="D760" s="234" t="s">
        <v>160</v>
      </c>
      <c r="E760" s="235" t="s">
        <v>1</v>
      </c>
      <c r="F760" s="236" t="s">
        <v>929</v>
      </c>
      <c r="G760" s="233"/>
      <c r="H760" s="235" t="s">
        <v>1</v>
      </c>
      <c r="I760" s="237"/>
      <c r="J760" s="233"/>
      <c r="K760" s="233"/>
      <c r="L760" s="238"/>
      <c r="M760" s="239"/>
      <c r="N760" s="240"/>
      <c r="O760" s="240"/>
      <c r="P760" s="240"/>
      <c r="Q760" s="240"/>
      <c r="R760" s="240"/>
      <c r="S760" s="240"/>
      <c r="T760" s="241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2" t="s">
        <v>160</v>
      </c>
      <c r="AU760" s="242" t="s">
        <v>89</v>
      </c>
      <c r="AV760" s="13" t="s">
        <v>87</v>
      </c>
      <c r="AW760" s="13" t="s">
        <v>34</v>
      </c>
      <c r="AX760" s="13" t="s">
        <v>79</v>
      </c>
      <c r="AY760" s="242" t="s">
        <v>151</v>
      </c>
    </row>
    <row r="761" s="14" customFormat="1">
      <c r="A761" s="14"/>
      <c r="B761" s="243"/>
      <c r="C761" s="244"/>
      <c r="D761" s="234" t="s">
        <v>160</v>
      </c>
      <c r="E761" s="245" t="s">
        <v>1</v>
      </c>
      <c r="F761" s="246" t="s">
        <v>930</v>
      </c>
      <c r="G761" s="244"/>
      <c r="H761" s="247">
        <v>48.200000000000003</v>
      </c>
      <c r="I761" s="248"/>
      <c r="J761" s="244"/>
      <c r="K761" s="244"/>
      <c r="L761" s="249"/>
      <c r="M761" s="250"/>
      <c r="N761" s="251"/>
      <c r="O761" s="251"/>
      <c r="P761" s="251"/>
      <c r="Q761" s="251"/>
      <c r="R761" s="251"/>
      <c r="S761" s="251"/>
      <c r="T761" s="252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3" t="s">
        <v>160</v>
      </c>
      <c r="AU761" s="253" t="s">
        <v>89</v>
      </c>
      <c r="AV761" s="14" t="s">
        <v>89</v>
      </c>
      <c r="AW761" s="14" t="s">
        <v>34</v>
      </c>
      <c r="AX761" s="14" t="s">
        <v>79</v>
      </c>
      <c r="AY761" s="253" t="s">
        <v>151</v>
      </c>
    </row>
    <row r="762" s="14" customFormat="1">
      <c r="A762" s="14"/>
      <c r="B762" s="243"/>
      <c r="C762" s="244"/>
      <c r="D762" s="234" t="s">
        <v>160</v>
      </c>
      <c r="E762" s="245" t="s">
        <v>1</v>
      </c>
      <c r="F762" s="246" t="s">
        <v>931</v>
      </c>
      <c r="G762" s="244"/>
      <c r="H762" s="247">
        <v>5.7999999999999998</v>
      </c>
      <c r="I762" s="248"/>
      <c r="J762" s="244"/>
      <c r="K762" s="244"/>
      <c r="L762" s="249"/>
      <c r="M762" s="250"/>
      <c r="N762" s="251"/>
      <c r="O762" s="251"/>
      <c r="P762" s="251"/>
      <c r="Q762" s="251"/>
      <c r="R762" s="251"/>
      <c r="S762" s="251"/>
      <c r="T762" s="25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3" t="s">
        <v>160</v>
      </c>
      <c r="AU762" s="253" t="s">
        <v>89</v>
      </c>
      <c r="AV762" s="14" t="s">
        <v>89</v>
      </c>
      <c r="AW762" s="14" t="s">
        <v>34</v>
      </c>
      <c r="AX762" s="14" t="s">
        <v>79</v>
      </c>
      <c r="AY762" s="253" t="s">
        <v>151</v>
      </c>
    </row>
    <row r="763" s="15" customFormat="1">
      <c r="A763" s="15"/>
      <c r="B763" s="254"/>
      <c r="C763" s="255"/>
      <c r="D763" s="234" t="s">
        <v>160</v>
      </c>
      <c r="E763" s="256" t="s">
        <v>1</v>
      </c>
      <c r="F763" s="257" t="s">
        <v>166</v>
      </c>
      <c r="G763" s="255"/>
      <c r="H763" s="258">
        <v>54</v>
      </c>
      <c r="I763" s="259"/>
      <c r="J763" s="255"/>
      <c r="K763" s="255"/>
      <c r="L763" s="260"/>
      <c r="M763" s="261"/>
      <c r="N763" s="262"/>
      <c r="O763" s="262"/>
      <c r="P763" s="262"/>
      <c r="Q763" s="262"/>
      <c r="R763" s="262"/>
      <c r="S763" s="262"/>
      <c r="T763" s="263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4" t="s">
        <v>160</v>
      </c>
      <c r="AU763" s="264" t="s">
        <v>89</v>
      </c>
      <c r="AV763" s="15" t="s">
        <v>158</v>
      </c>
      <c r="AW763" s="15" t="s">
        <v>34</v>
      </c>
      <c r="AX763" s="15" t="s">
        <v>87</v>
      </c>
      <c r="AY763" s="264" t="s">
        <v>151</v>
      </c>
    </row>
    <row r="764" s="2" customFormat="1">
      <c r="A764" s="39"/>
      <c r="B764" s="40"/>
      <c r="C764" s="219" t="s">
        <v>932</v>
      </c>
      <c r="D764" s="219" t="s">
        <v>153</v>
      </c>
      <c r="E764" s="220" t="s">
        <v>933</v>
      </c>
      <c r="F764" s="221" t="s">
        <v>934</v>
      </c>
      <c r="G764" s="222" t="s">
        <v>208</v>
      </c>
      <c r="H764" s="223">
        <v>413</v>
      </c>
      <c r="I764" s="224"/>
      <c r="J764" s="225">
        <f>ROUND(I764*H764,2)</f>
        <v>0</v>
      </c>
      <c r="K764" s="221" t="s">
        <v>157</v>
      </c>
      <c r="L764" s="45"/>
      <c r="M764" s="226" t="s">
        <v>1</v>
      </c>
      <c r="N764" s="227" t="s">
        <v>44</v>
      </c>
      <c r="O764" s="92"/>
      <c r="P764" s="228">
        <f>O764*H764</f>
        <v>0</v>
      </c>
      <c r="Q764" s="228">
        <v>4.0000000000000003E-05</v>
      </c>
      <c r="R764" s="228">
        <f>Q764*H764</f>
        <v>0.01652</v>
      </c>
      <c r="S764" s="228">
        <v>0</v>
      </c>
      <c r="T764" s="229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0" t="s">
        <v>158</v>
      </c>
      <c r="AT764" s="230" t="s">
        <v>153</v>
      </c>
      <c r="AU764" s="230" t="s">
        <v>89</v>
      </c>
      <c r="AY764" s="18" t="s">
        <v>151</v>
      </c>
      <c r="BE764" s="231">
        <f>IF(N764="základní",J764,0)</f>
        <v>0</v>
      </c>
      <c r="BF764" s="231">
        <f>IF(N764="snížená",J764,0)</f>
        <v>0</v>
      </c>
      <c r="BG764" s="231">
        <f>IF(N764="zákl. přenesená",J764,0)</f>
        <v>0</v>
      </c>
      <c r="BH764" s="231">
        <f>IF(N764="sníž. přenesená",J764,0)</f>
        <v>0</v>
      </c>
      <c r="BI764" s="231">
        <f>IF(N764="nulová",J764,0)</f>
        <v>0</v>
      </c>
      <c r="BJ764" s="18" t="s">
        <v>87</v>
      </c>
      <c r="BK764" s="231">
        <f>ROUND(I764*H764,2)</f>
        <v>0</v>
      </c>
      <c r="BL764" s="18" t="s">
        <v>158</v>
      </c>
      <c r="BM764" s="230" t="s">
        <v>935</v>
      </c>
    </row>
    <row r="765" s="13" customFormat="1">
      <c r="A765" s="13"/>
      <c r="B765" s="232"/>
      <c r="C765" s="233"/>
      <c r="D765" s="234" t="s">
        <v>160</v>
      </c>
      <c r="E765" s="235" t="s">
        <v>1</v>
      </c>
      <c r="F765" s="236" t="s">
        <v>211</v>
      </c>
      <c r="G765" s="233"/>
      <c r="H765" s="235" t="s">
        <v>1</v>
      </c>
      <c r="I765" s="237"/>
      <c r="J765" s="233"/>
      <c r="K765" s="233"/>
      <c r="L765" s="238"/>
      <c r="M765" s="239"/>
      <c r="N765" s="240"/>
      <c r="O765" s="240"/>
      <c r="P765" s="240"/>
      <c r="Q765" s="240"/>
      <c r="R765" s="240"/>
      <c r="S765" s="240"/>
      <c r="T765" s="24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2" t="s">
        <v>160</v>
      </c>
      <c r="AU765" s="242" t="s">
        <v>89</v>
      </c>
      <c r="AV765" s="13" t="s">
        <v>87</v>
      </c>
      <c r="AW765" s="13" t="s">
        <v>34</v>
      </c>
      <c r="AX765" s="13" t="s">
        <v>79</v>
      </c>
      <c r="AY765" s="242" t="s">
        <v>151</v>
      </c>
    </row>
    <row r="766" s="14" customFormat="1">
      <c r="A766" s="14"/>
      <c r="B766" s="243"/>
      <c r="C766" s="244"/>
      <c r="D766" s="234" t="s">
        <v>160</v>
      </c>
      <c r="E766" s="245" t="s">
        <v>1</v>
      </c>
      <c r="F766" s="246" t="s">
        <v>936</v>
      </c>
      <c r="G766" s="244"/>
      <c r="H766" s="247">
        <v>676</v>
      </c>
      <c r="I766" s="248"/>
      <c r="J766" s="244"/>
      <c r="K766" s="244"/>
      <c r="L766" s="249"/>
      <c r="M766" s="250"/>
      <c r="N766" s="251"/>
      <c r="O766" s="251"/>
      <c r="P766" s="251"/>
      <c r="Q766" s="251"/>
      <c r="R766" s="251"/>
      <c r="S766" s="251"/>
      <c r="T766" s="25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3" t="s">
        <v>160</v>
      </c>
      <c r="AU766" s="253" t="s">
        <v>89</v>
      </c>
      <c r="AV766" s="14" t="s">
        <v>89</v>
      </c>
      <c r="AW766" s="14" t="s">
        <v>34</v>
      </c>
      <c r="AX766" s="14" t="s">
        <v>79</v>
      </c>
      <c r="AY766" s="253" t="s">
        <v>151</v>
      </c>
    </row>
    <row r="767" s="13" customFormat="1">
      <c r="A767" s="13"/>
      <c r="B767" s="232"/>
      <c r="C767" s="233"/>
      <c r="D767" s="234" t="s">
        <v>160</v>
      </c>
      <c r="E767" s="235" t="s">
        <v>1</v>
      </c>
      <c r="F767" s="236" t="s">
        <v>214</v>
      </c>
      <c r="G767" s="233"/>
      <c r="H767" s="235" t="s">
        <v>1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2" t="s">
        <v>160</v>
      </c>
      <c r="AU767" s="242" t="s">
        <v>89</v>
      </c>
      <c r="AV767" s="13" t="s">
        <v>87</v>
      </c>
      <c r="AW767" s="13" t="s">
        <v>34</v>
      </c>
      <c r="AX767" s="13" t="s">
        <v>79</v>
      </c>
      <c r="AY767" s="242" t="s">
        <v>151</v>
      </c>
    </row>
    <row r="768" s="14" customFormat="1">
      <c r="A768" s="14"/>
      <c r="B768" s="243"/>
      <c r="C768" s="244"/>
      <c r="D768" s="234" t="s">
        <v>160</v>
      </c>
      <c r="E768" s="245" t="s">
        <v>1</v>
      </c>
      <c r="F768" s="246" t="s">
        <v>901</v>
      </c>
      <c r="G768" s="244"/>
      <c r="H768" s="247">
        <v>150</v>
      </c>
      <c r="I768" s="248"/>
      <c r="J768" s="244"/>
      <c r="K768" s="244"/>
      <c r="L768" s="249"/>
      <c r="M768" s="250"/>
      <c r="N768" s="251"/>
      <c r="O768" s="251"/>
      <c r="P768" s="251"/>
      <c r="Q768" s="251"/>
      <c r="R768" s="251"/>
      <c r="S768" s="251"/>
      <c r="T768" s="25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3" t="s">
        <v>160</v>
      </c>
      <c r="AU768" s="253" t="s">
        <v>89</v>
      </c>
      <c r="AV768" s="14" t="s">
        <v>89</v>
      </c>
      <c r="AW768" s="14" t="s">
        <v>34</v>
      </c>
      <c r="AX768" s="14" t="s">
        <v>79</v>
      </c>
      <c r="AY768" s="253" t="s">
        <v>151</v>
      </c>
    </row>
    <row r="769" s="16" customFormat="1">
      <c r="A769" s="16"/>
      <c r="B769" s="275"/>
      <c r="C769" s="276"/>
      <c r="D769" s="234" t="s">
        <v>160</v>
      </c>
      <c r="E769" s="277" t="s">
        <v>1</v>
      </c>
      <c r="F769" s="278" t="s">
        <v>937</v>
      </c>
      <c r="G769" s="276"/>
      <c r="H769" s="279">
        <v>826</v>
      </c>
      <c r="I769" s="280"/>
      <c r="J769" s="276"/>
      <c r="K769" s="276"/>
      <c r="L769" s="281"/>
      <c r="M769" s="282"/>
      <c r="N769" s="283"/>
      <c r="O769" s="283"/>
      <c r="P769" s="283"/>
      <c r="Q769" s="283"/>
      <c r="R769" s="283"/>
      <c r="S769" s="283"/>
      <c r="T769" s="284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T769" s="285" t="s">
        <v>160</v>
      </c>
      <c r="AU769" s="285" t="s">
        <v>89</v>
      </c>
      <c r="AV769" s="16" t="s">
        <v>176</v>
      </c>
      <c r="AW769" s="16" t="s">
        <v>34</v>
      </c>
      <c r="AX769" s="16" t="s">
        <v>79</v>
      </c>
      <c r="AY769" s="285" t="s">
        <v>151</v>
      </c>
    </row>
    <row r="770" s="13" customFormat="1">
      <c r="A770" s="13"/>
      <c r="B770" s="232"/>
      <c r="C770" s="233"/>
      <c r="D770" s="234" t="s">
        <v>160</v>
      </c>
      <c r="E770" s="235" t="s">
        <v>1</v>
      </c>
      <c r="F770" s="236" t="s">
        <v>938</v>
      </c>
      <c r="G770" s="233"/>
      <c r="H770" s="235" t="s">
        <v>1</v>
      </c>
      <c r="I770" s="237"/>
      <c r="J770" s="233"/>
      <c r="K770" s="233"/>
      <c r="L770" s="238"/>
      <c r="M770" s="239"/>
      <c r="N770" s="240"/>
      <c r="O770" s="240"/>
      <c r="P770" s="240"/>
      <c r="Q770" s="240"/>
      <c r="R770" s="240"/>
      <c r="S770" s="240"/>
      <c r="T770" s="24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2" t="s">
        <v>160</v>
      </c>
      <c r="AU770" s="242" t="s">
        <v>89</v>
      </c>
      <c r="AV770" s="13" t="s">
        <v>87</v>
      </c>
      <c r="AW770" s="13" t="s">
        <v>34</v>
      </c>
      <c r="AX770" s="13" t="s">
        <v>79</v>
      </c>
      <c r="AY770" s="242" t="s">
        <v>151</v>
      </c>
    </row>
    <row r="771" s="14" customFormat="1">
      <c r="A771" s="14"/>
      <c r="B771" s="243"/>
      <c r="C771" s="244"/>
      <c r="D771" s="234" t="s">
        <v>160</v>
      </c>
      <c r="E771" s="245" t="s">
        <v>1</v>
      </c>
      <c r="F771" s="246" t="s">
        <v>939</v>
      </c>
      <c r="G771" s="244"/>
      <c r="H771" s="247">
        <v>413</v>
      </c>
      <c r="I771" s="248"/>
      <c r="J771" s="244"/>
      <c r="K771" s="244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160</v>
      </c>
      <c r="AU771" s="253" t="s">
        <v>89</v>
      </c>
      <c r="AV771" s="14" t="s">
        <v>89</v>
      </c>
      <c r="AW771" s="14" t="s">
        <v>34</v>
      </c>
      <c r="AX771" s="14" t="s">
        <v>79</v>
      </c>
      <c r="AY771" s="253" t="s">
        <v>151</v>
      </c>
    </row>
    <row r="772" s="16" customFormat="1">
      <c r="A772" s="16"/>
      <c r="B772" s="275"/>
      <c r="C772" s="276"/>
      <c r="D772" s="234" t="s">
        <v>160</v>
      </c>
      <c r="E772" s="277" t="s">
        <v>1</v>
      </c>
      <c r="F772" s="278" t="s">
        <v>940</v>
      </c>
      <c r="G772" s="276"/>
      <c r="H772" s="279">
        <v>413</v>
      </c>
      <c r="I772" s="280"/>
      <c r="J772" s="276"/>
      <c r="K772" s="276"/>
      <c r="L772" s="281"/>
      <c r="M772" s="282"/>
      <c r="N772" s="283"/>
      <c r="O772" s="283"/>
      <c r="P772" s="283"/>
      <c r="Q772" s="283"/>
      <c r="R772" s="283"/>
      <c r="S772" s="283"/>
      <c r="T772" s="284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85" t="s">
        <v>160</v>
      </c>
      <c r="AU772" s="285" t="s">
        <v>89</v>
      </c>
      <c r="AV772" s="16" t="s">
        <v>176</v>
      </c>
      <c r="AW772" s="16" t="s">
        <v>34</v>
      </c>
      <c r="AX772" s="16" t="s">
        <v>87</v>
      </c>
      <c r="AY772" s="285" t="s">
        <v>151</v>
      </c>
    </row>
    <row r="773" s="12" customFormat="1" ht="22.8" customHeight="1">
      <c r="A773" s="12"/>
      <c r="B773" s="203"/>
      <c r="C773" s="204"/>
      <c r="D773" s="205" t="s">
        <v>78</v>
      </c>
      <c r="E773" s="217" t="s">
        <v>941</v>
      </c>
      <c r="F773" s="217" t="s">
        <v>942</v>
      </c>
      <c r="G773" s="204"/>
      <c r="H773" s="204"/>
      <c r="I773" s="207"/>
      <c r="J773" s="218">
        <f>BK773</f>
        <v>0</v>
      </c>
      <c r="K773" s="204"/>
      <c r="L773" s="209"/>
      <c r="M773" s="210"/>
      <c r="N773" s="211"/>
      <c r="O773" s="211"/>
      <c r="P773" s="212">
        <f>SUM(P774:P928)</f>
        <v>0</v>
      </c>
      <c r="Q773" s="211"/>
      <c r="R773" s="212">
        <f>SUM(R774:R928)</f>
        <v>0.0035200000000000001</v>
      </c>
      <c r="S773" s="211"/>
      <c r="T773" s="213">
        <f>SUM(T774:T928)</f>
        <v>79.300180000000026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14" t="s">
        <v>87</v>
      </c>
      <c r="AT773" s="215" t="s">
        <v>78</v>
      </c>
      <c r="AU773" s="215" t="s">
        <v>87</v>
      </c>
      <c r="AY773" s="214" t="s">
        <v>151</v>
      </c>
      <c r="BK773" s="216">
        <f>SUM(BK774:BK928)</f>
        <v>0</v>
      </c>
    </row>
    <row r="774" s="2" customFormat="1" ht="16.5" customHeight="1">
      <c r="A774" s="39"/>
      <c r="B774" s="40"/>
      <c r="C774" s="219" t="s">
        <v>841</v>
      </c>
      <c r="D774" s="219" t="s">
        <v>153</v>
      </c>
      <c r="E774" s="220" t="s">
        <v>943</v>
      </c>
      <c r="F774" s="221" t="s">
        <v>944</v>
      </c>
      <c r="G774" s="222" t="s">
        <v>156</v>
      </c>
      <c r="H774" s="223">
        <v>0.5</v>
      </c>
      <c r="I774" s="224"/>
      <c r="J774" s="225">
        <f>ROUND(I774*H774,2)</f>
        <v>0</v>
      </c>
      <c r="K774" s="221" t="s">
        <v>157</v>
      </c>
      <c r="L774" s="45"/>
      <c r="M774" s="226" t="s">
        <v>1</v>
      </c>
      <c r="N774" s="227" t="s">
        <v>44</v>
      </c>
      <c r="O774" s="92"/>
      <c r="P774" s="228">
        <f>O774*H774</f>
        <v>0</v>
      </c>
      <c r="Q774" s="228">
        <v>0</v>
      </c>
      <c r="R774" s="228">
        <f>Q774*H774</f>
        <v>0</v>
      </c>
      <c r="S774" s="228">
        <v>1.8</v>
      </c>
      <c r="T774" s="229">
        <f>S774*H774</f>
        <v>0.90000000000000002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0" t="s">
        <v>209</v>
      </c>
      <c r="AT774" s="230" t="s">
        <v>153</v>
      </c>
      <c r="AU774" s="230" t="s">
        <v>89</v>
      </c>
      <c r="AY774" s="18" t="s">
        <v>151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8" t="s">
        <v>87</v>
      </c>
      <c r="BK774" s="231">
        <f>ROUND(I774*H774,2)</f>
        <v>0</v>
      </c>
      <c r="BL774" s="18" t="s">
        <v>209</v>
      </c>
      <c r="BM774" s="230" t="s">
        <v>945</v>
      </c>
    </row>
    <row r="775" s="13" customFormat="1">
      <c r="A775" s="13"/>
      <c r="B775" s="232"/>
      <c r="C775" s="233"/>
      <c r="D775" s="234" t="s">
        <v>160</v>
      </c>
      <c r="E775" s="235" t="s">
        <v>1</v>
      </c>
      <c r="F775" s="236" t="s">
        <v>946</v>
      </c>
      <c r="G775" s="233"/>
      <c r="H775" s="235" t="s">
        <v>1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2" t="s">
        <v>160</v>
      </c>
      <c r="AU775" s="242" t="s">
        <v>89</v>
      </c>
      <c r="AV775" s="13" t="s">
        <v>87</v>
      </c>
      <c r="AW775" s="13" t="s">
        <v>34</v>
      </c>
      <c r="AX775" s="13" t="s">
        <v>79</v>
      </c>
      <c r="AY775" s="242" t="s">
        <v>151</v>
      </c>
    </row>
    <row r="776" s="14" customFormat="1">
      <c r="A776" s="14"/>
      <c r="B776" s="243"/>
      <c r="C776" s="244"/>
      <c r="D776" s="234" t="s">
        <v>160</v>
      </c>
      <c r="E776" s="245" t="s">
        <v>1</v>
      </c>
      <c r="F776" s="246" t="s">
        <v>280</v>
      </c>
      <c r="G776" s="244"/>
      <c r="H776" s="247">
        <v>0.5</v>
      </c>
      <c r="I776" s="248"/>
      <c r="J776" s="244"/>
      <c r="K776" s="244"/>
      <c r="L776" s="249"/>
      <c r="M776" s="250"/>
      <c r="N776" s="251"/>
      <c r="O776" s="251"/>
      <c r="P776" s="251"/>
      <c r="Q776" s="251"/>
      <c r="R776" s="251"/>
      <c r="S776" s="251"/>
      <c r="T776" s="25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3" t="s">
        <v>160</v>
      </c>
      <c r="AU776" s="253" t="s">
        <v>89</v>
      </c>
      <c r="AV776" s="14" t="s">
        <v>89</v>
      </c>
      <c r="AW776" s="14" t="s">
        <v>34</v>
      </c>
      <c r="AX776" s="14" t="s">
        <v>87</v>
      </c>
      <c r="AY776" s="253" t="s">
        <v>151</v>
      </c>
    </row>
    <row r="777" s="2" customFormat="1" ht="16.5" customHeight="1">
      <c r="A777" s="39"/>
      <c r="B777" s="40"/>
      <c r="C777" s="219" t="s">
        <v>923</v>
      </c>
      <c r="D777" s="219" t="s">
        <v>153</v>
      </c>
      <c r="E777" s="220" t="s">
        <v>947</v>
      </c>
      <c r="F777" s="221" t="s">
        <v>948</v>
      </c>
      <c r="G777" s="222" t="s">
        <v>208</v>
      </c>
      <c r="H777" s="223">
        <v>90</v>
      </c>
      <c r="I777" s="224"/>
      <c r="J777" s="225">
        <f>ROUND(I777*H777,2)</f>
        <v>0</v>
      </c>
      <c r="K777" s="221" t="s">
        <v>157</v>
      </c>
      <c r="L777" s="45"/>
      <c r="M777" s="226" t="s">
        <v>1</v>
      </c>
      <c r="N777" s="227" t="s">
        <v>44</v>
      </c>
      <c r="O777" s="92"/>
      <c r="P777" s="228">
        <f>O777*H777</f>
        <v>0</v>
      </c>
      <c r="Q777" s="228">
        <v>0</v>
      </c>
      <c r="R777" s="228">
        <f>Q777*H777</f>
        <v>0</v>
      </c>
      <c r="S777" s="228">
        <v>0.055</v>
      </c>
      <c r="T777" s="229">
        <f>S777*H777</f>
        <v>4.9500000000000002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30" t="s">
        <v>209</v>
      </c>
      <c r="AT777" s="230" t="s">
        <v>153</v>
      </c>
      <c r="AU777" s="230" t="s">
        <v>89</v>
      </c>
      <c r="AY777" s="18" t="s">
        <v>151</v>
      </c>
      <c r="BE777" s="231">
        <f>IF(N777="základní",J777,0)</f>
        <v>0</v>
      </c>
      <c r="BF777" s="231">
        <f>IF(N777="snížená",J777,0)</f>
        <v>0</v>
      </c>
      <c r="BG777" s="231">
        <f>IF(N777="zákl. přenesená",J777,0)</f>
        <v>0</v>
      </c>
      <c r="BH777" s="231">
        <f>IF(N777="sníž. přenesená",J777,0)</f>
        <v>0</v>
      </c>
      <c r="BI777" s="231">
        <f>IF(N777="nulová",J777,0)</f>
        <v>0</v>
      </c>
      <c r="BJ777" s="18" t="s">
        <v>87</v>
      </c>
      <c r="BK777" s="231">
        <f>ROUND(I777*H777,2)</f>
        <v>0</v>
      </c>
      <c r="BL777" s="18" t="s">
        <v>209</v>
      </c>
      <c r="BM777" s="230" t="s">
        <v>949</v>
      </c>
    </row>
    <row r="778" s="13" customFormat="1">
      <c r="A778" s="13"/>
      <c r="B778" s="232"/>
      <c r="C778" s="233"/>
      <c r="D778" s="234" t="s">
        <v>160</v>
      </c>
      <c r="E778" s="235" t="s">
        <v>1</v>
      </c>
      <c r="F778" s="236" t="s">
        <v>211</v>
      </c>
      <c r="G778" s="233"/>
      <c r="H778" s="235" t="s">
        <v>1</v>
      </c>
      <c r="I778" s="237"/>
      <c r="J778" s="233"/>
      <c r="K778" s="233"/>
      <c r="L778" s="238"/>
      <c r="M778" s="239"/>
      <c r="N778" s="240"/>
      <c r="O778" s="240"/>
      <c r="P778" s="240"/>
      <c r="Q778" s="240"/>
      <c r="R778" s="240"/>
      <c r="S778" s="240"/>
      <c r="T778" s="24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2" t="s">
        <v>160</v>
      </c>
      <c r="AU778" s="242" t="s">
        <v>89</v>
      </c>
      <c r="AV778" s="13" t="s">
        <v>87</v>
      </c>
      <c r="AW778" s="13" t="s">
        <v>34</v>
      </c>
      <c r="AX778" s="13" t="s">
        <v>79</v>
      </c>
      <c r="AY778" s="242" t="s">
        <v>151</v>
      </c>
    </row>
    <row r="779" s="13" customFormat="1">
      <c r="A779" s="13"/>
      <c r="B779" s="232"/>
      <c r="C779" s="233"/>
      <c r="D779" s="234" t="s">
        <v>160</v>
      </c>
      <c r="E779" s="235" t="s">
        <v>1</v>
      </c>
      <c r="F779" s="236" t="s">
        <v>950</v>
      </c>
      <c r="G779" s="233"/>
      <c r="H779" s="235" t="s">
        <v>1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2" t="s">
        <v>160</v>
      </c>
      <c r="AU779" s="242" t="s">
        <v>89</v>
      </c>
      <c r="AV779" s="13" t="s">
        <v>87</v>
      </c>
      <c r="AW779" s="13" t="s">
        <v>34</v>
      </c>
      <c r="AX779" s="13" t="s">
        <v>79</v>
      </c>
      <c r="AY779" s="242" t="s">
        <v>151</v>
      </c>
    </row>
    <row r="780" s="14" customFormat="1">
      <c r="A780" s="14"/>
      <c r="B780" s="243"/>
      <c r="C780" s="244"/>
      <c r="D780" s="234" t="s">
        <v>160</v>
      </c>
      <c r="E780" s="245" t="s">
        <v>1</v>
      </c>
      <c r="F780" s="246" t="s">
        <v>951</v>
      </c>
      <c r="G780" s="244"/>
      <c r="H780" s="247">
        <v>5.7850000000000001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3" t="s">
        <v>160</v>
      </c>
      <c r="AU780" s="253" t="s">
        <v>89</v>
      </c>
      <c r="AV780" s="14" t="s">
        <v>89</v>
      </c>
      <c r="AW780" s="14" t="s">
        <v>34</v>
      </c>
      <c r="AX780" s="14" t="s">
        <v>79</v>
      </c>
      <c r="AY780" s="253" t="s">
        <v>151</v>
      </c>
    </row>
    <row r="781" s="14" customFormat="1">
      <c r="A781" s="14"/>
      <c r="B781" s="243"/>
      <c r="C781" s="244"/>
      <c r="D781" s="234" t="s">
        <v>160</v>
      </c>
      <c r="E781" s="245" t="s">
        <v>1</v>
      </c>
      <c r="F781" s="246" t="s">
        <v>952</v>
      </c>
      <c r="G781" s="244"/>
      <c r="H781" s="247">
        <v>3.1499999999999999</v>
      </c>
      <c r="I781" s="248"/>
      <c r="J781" s="244"/>
      <c r="K781" s="244"/>
      <c r="L781" s="249"/>
      <c r="M781" s="250"/>
      <c r="N781" s="251"/>
      <c r="O781" s="251"/>
      <c r="P781" s="251"/>
      <c r="Q781" s="251"/>
      <c r="R781" s="251"/>
      <c r="S781" s="251"/>
      <c r="T781" s="25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3" t="s">
        <v>160</v>
      </c>
      <c r="AU781" s="253" t="s">
        <v>89</v>
      </c>
      <c r="AV781" s="14" t="s">
        <v>89</v>
      </c>
      <c r="AW781" s="14" t="s">
        <v>34</v>
      </c>
      <c r="AX781" s="14" t="s">
        <v>79</v>
      </c>
      <c r="AY781" s="253" t="s">
        <v>151</v>
      </c>
    </row>
    <row r="782" s="14" customFormat="1">
      <c r="A782" s="14"/>
      <c r="B782" s="243"/>
      <c r="C782" s="244"/>
      <c r="D782" s="234" t="s">
        <v>160</v>
      </c>
      <c r="E782" s="245" t="s">
        <v>1</v>
      </c>
      <c r="F782" s="246" t="s">
        <v>953</v>
      </c>
      <c r="G782" s="244"/>
      <c r="H782" s="247">
        <v>2.1000000000000001</v>
      </c>
      <c r="I782" s="248"/>
      <c r="J782" s="244"/>
      <c r="K782" s="244"/>
      <c r="L782" s="249"/>
      <c r="M782" s="250"/>
      <c r="N782" s="251"/>
      <c r="O782" s="251"/>
      <c r="P782" s="251"/>
      <c r="Q782" s="251"/>
      <c r="R782" s="251"/>
      <c r="S782" s="251"/>
      <c r="T782" s="25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3" t="s">
        <v>160</v>
      </c>
      <c r="AU782" s="253" t="s">
        <v>89</v>
      </c>
      <c r="AV782" s="14" t="s">
        <v>89</v>
      </c>
      <c r="AW782" s="14" t="s">
        <v>34</v>
      </c>
      <c r="AX782" s="14" t="s">
        <v>79</v>
      </c>
      <c r="AY782" s="253" t="s">
        <v>151</v>
      </c>
    </row>
    <row r="783" s="14" customFormat="1">
      <c r="A783" s="14"/>
      <c r="B783" s="243"/>
      <c r="C783" s="244"/>
      <c r="D783" s="234" t="s">
        <v>160</v>
      </c>
      <c r="E783" s="245" t="s">
        <v>1</v>
      </c>
      <c r="F783" s="246" t="s">
        <v>954</v>
      </c>
      <c r="G783" s="244"/>
      <c r="H783" s="247">
        <v>5.7599999999999998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3" t="s">
        <v>160</v>
      </c>
      <c r="AU783" s="253" t="s">
        <v>89</v>
      </c>
      <c r="AV783" s="14" t="s">
        <v>89</v>
      </c>
      <c r="AW783" s="14" t="s">
        <v>34</v>
      </c>
      <c r="AX783" s="14" t="s">
        <v>79</v>
      </c>
      <c r="AY783" s="253" t="s">
        <v>151</v>
      </c>
    </row>
    <row r="784" s="14" customFormat="1">
      <c r="A784" s="14"/>
      <c r="B784" s="243"/>
      <c r="C784" s="244"/>
      <c r="D784" s="234" t="s">
        <v>160</v>
      </c>
      <c r="E784" s="245" t="s">
        <v>1</v>
      </c>
      <c r="F784" s="246" t="s">
        <v>955</v>
      </c>
      <c r="G784" s="244"/>
      <c r="H784" s="247">
        <v>7.391</v>
      </c>
      <c r="I784" s="248"/>
      <c r="J784" s="244"/>
      <c r="K784" s="244"/>
      <c r="L784" s="249"/>
      <c r="M784" s="250"/>
      <c r="N784" s="251"/>
      <c r="O784" s="251"/>
      <c r="P784" s="251"/>
      <c r="Q784" s="251"/>
      <c r="R784" s="251"/>
      <c r="S784" s="251"/>
      <c r="T784" s="25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3" t="s">
        <v>160</v>
      </c>
      <c r="AU784" s="253" t="s">
        <v>89</v>
      </c>
      <c r="AV784" s="14" t="s">
        <v>89</v>
      </c>
      <c r="AW784" s="14" t="s">
        <v>34</v>
      </c>
      <c r="AX784" s="14" t="s">
        <v>79</v>
      </c>
      <c r="AY784" s="253" t="s">
        <v>151</v>
      </c>
    </row>
    <row r="785" s="14" customFormat="1">
      <c r="A785" s="14"/>
      <c r="B785" s="243"/>
      <c r="C785" s="244"/>
      <c r="D785" s="234" t="s">
        <v>160</v>
      </c>
      <c r="E785" s="245" t="s">
        <v>1</v>
      </c>
      <c r="F785" s="246" t="s">
        <v>956</v>
      </c>
      <c r="G785" s="244"/>
      <c r="H785" s="247">
        <v>17.433</v>
      </c>
      <c r="I785" s="248"/>
      <c r="J785" s="244"/>
      <c r="K785" s="244"/>
      <c r="L785" s="249"/>
      <c r="M785" s="250"/>
      <c r="N785" s="251"/>
      <c r="O785" s="251"/>
      <c r="P785" s="251"/>
      <c r="Q785" s="251"/>
      <c r="R785" s="251"/>
      <c r="S785" s="251"/>
      <c r="T785" s="25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3" t="s">
        <v>160</v>
      </c>
      <c r="AU785" s="253" t="s">
        <v>89</v>
      </c>
      <c r="AV785" s="14" t="s">
        <v>89</v>
      </c>
      <c r="AW785" s="14" t="s">
        <v>34</v>
      </c>
      <c r="AX785" s="14" t="s">
        <v>79</v>
      </c>
      <c r="AY785" s="253" t="s">
        <v>151</v>
      </c>
    </row>
    <row r="786" s="14" customFormat="1">
      <c r="A786" s="14"/>
      <c r="B786" s="243"/>
      <c r="C786" s="244"/>
      <c r="D786" s="234" t="s">
        <v>160</v>
      </c>
      <c r="E786" s="245" t="s">
        <v>1</v>
      </c>
      <c r="F786" s="246" t="s">
        <v>957</v>
      </c>
      <c r="G786" s="244"/>
      <c r="H786" s="247">
        <v>3.1070000000000002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3" t="s">
        <v>160</v>
      </c>
      <c r="AU786" s="253" t="s">
        <v>89</v>
      </c>
      <c r="AV786" s="14" t="s">
        <v>89</v>
      </c>
      <c r="AW786" s="14" t="s">
        <v>34</v>
      </c>
      <c r="AX786" s="14" t="s">
        <v>79</v>
      </c>
      <c r="AY786" s="253" t="s">
        <v>151</v>
      </c>
    </row>
    <row r="787" s="13" customFormat="1">
      <c r="A787" s="13"/>
      <c r="B787" s="232"/>
      <c r="C787" s="233"/>
      <c r="D787" s="234" t="s">
        <v>160</v>
      </c>
      <c r="E787" s="235" t="s">
        <v>1</v>
      </c>
      <c r="F787" s="236" t="s">
        <v>214</v>
      </c>
      <c r="G787" s="233"/>
      <c r="H787" s="235" t="s">
        <v>1</v>
      </c>
      <c r="I787" s="237"/>
      <c r="J787" s="233"/>
      <c r="K787" s="233"/>
      <c r="L787" s="238"/>
      <c r="M787" s="239"/>
      <c r="N787" s="240"/>
      <c r="O787" s="240"/>
      <c r="P787" s="240"/>
      <c r="Q787" s="240"/>
      <c r="R787" s="240"/>
      <c r="S787" s="240"/>
      <c r="T787" s="24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2" t="s">
        <v>160</v>
      </c>
      <c r="AU787" s="242" t="s">
        <v>89</v>
      </c>
      <c r="AV787" s="13" t="s">
        <v>87</v>
      </c>
      <c r="AW787" s="13" t="s">
        <v>34</v>
      </c>
      <c r="AX787" s="13" t="s">
        <v>79</v>
      </c>
      <c r="AY787" s="242" t="s">
        <v>151</v>
      </c>
    </row>
    <row r="788" s="13" customFormat="1">
      <c r="A788" s="13"/>
      <c r="B788" s="232"/>
      <c r="C788" s="233"/>
      <c r="D788" s="234" t="s">
        <v>160</v>
      </c>
      <c r="E788" s="235" t="s">
        <v>1</v>
      </c>
      <c r="F788" s="236" t="s">
        <v>950</v>
      </c>
      <c r="G788" s="233"/>
      <c r="H788" s="235" t="s">
        <v>1</v>
      </c>
      <c r="I788" s="237"/>
      <c r="J788" s="233"/>
      <c r="K788" s="233"/>
      <c r="L788" s="238"/>
      <c r="M788" s="239"/>
      <c r="N788" s="240"/>
      <c r="O788" s="240"/>
      <c r="P788" s="240"/>
      <c r="Q788" s="240"/>
      <c r="R788" s="240"/>
      <c r="S788" s="240"/>
      <c r="T788" s="24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2" t="s">
        <v>160</v>
      </c>
      <c r="AU788" s="242" t="s">
        <v>89</v>
      </c>
      <c r="AV788" s="13" t="s">
        <v>87</v>
      </c>
      <c r="AW788" s="13" t="s">
        <v>34</v>
      </c>
      <c r="AX788" s="13" t="s">
        <v>79</v>
      </c>
      <c r="AY788" s="242" t="s">
        <v>151</v>
      </c>
    </row>
    <row r="789" s="14" customFormat="1">
      <c r="A789" s="14"/>
      <c r="B789" s="243"/>
      <c r="C789" s="244"/>
      <c r="D789" s="234" t="s">
        <v>160</v>
      </c>
      <c r="E789" s="245" t="s">
        <v>1</v>
      </c>
      <c r="F789" s="246" t="s">
        <v>958</v>
      </c>
      <c r="G789" s="244"/>
      <c r="H789" s="247">
        <v>21.600000000000001</v>
      </c>
      <c r="I789" s="248"/>
      <c r="J789" s="244"/>
      <c r="K789" s="244"/>
      <c r="L789" s="249"/>
      <c r="M789" s="250"/>
      <c r="N789" s="251"/>
      <c r="O789" s="251"/>
      <c r="P789" s="251"/>
      <c r="Q789" s="251"/>
      <c r="R789" s="251"/>
      <c r="S789" s="251"/>
      <c r="T789" s="25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3" t="s">
        <v>160</v>
      </c>
      <c r="AU789" s="253" t="s">
        <v>89</v>
      </c>
      <c r="AV789" s="14" t="s">
        <v>89</v>
      </c>
      <c r="AW789" s="14" t="s">
        <v>34</v>
      </c>
      <c r="AX789" s="14" t="s">
        <v>79</v>
      </c>
      <c r="AY789" s="253" t="s">
        <v>151</v>
      </c>
    </row>
    <row r="790" s="14" customFormat="1">
      <c r="A790" s="14"/>
      <c r="B790" s="243"/>
      <c r="C790" s="244"/>
      <c r="D790" s="234" t="s">
        <v>160</v>
      </c>
      <c r="E790" s="245" t="s">
        <v>1</v>
      </c>
      <c r="F790" s="246" t="s">
        <v>959</v>
      </c>
      <c r="G790" s="244"/>
      <c r="H790" s="247">
        <v>9</v>
      </c>
      <c r="I790" s="248"/>
      <c r="J790" s="244"/>
      <c r="K790" s="244"/>
      <c r="L790" s="249"/>
      <c r="M790" s="250"/>
      <c r="N790" s="251"/>
      <c r="O790" s="251"/>
      <c r="P790" s="251"/>
      <c r="Q790" s="251"/>
      <c r="R790" s="251"/>
      <c r="S790" s="251"/>
      <c r="T790" s="25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3" t="s">
        <v>160</v>
      </c>
      <c r="AU790" s="253" t="s">
        <v>89</v>
      </c>
      <c r="AV790" s="14" t="s">
        <v>89</v>
      </c>
      <c r="AW790" s="14" t="s">
        <v>34</v>
      </c>
      <c r="AX790" s="14" t="s">
        <v>79</v>
      </c>
      <c r="AY790" s="253" t="s">
        <v>151</v>
      </c>
    </row>
    <row r="791" s="14" customFormat="1">
      <c r="A791" s="14"/>
      <c r="B791" s="243"/>
      <c r="C791" s="244"/>
      <c r="D791" s="234" t="s">
        <v>160</v>
      </c>
      <c r="E791" s="245" t="s">
        <v>1</v>
      </c>
      <c r="F791" s="246" t="s">
        <v>960</v>
      </c>
      <c r="G791" s="244"/>
      <c r="H791" s="247">
        <v>3.5</v>
      </c>
      <c r="I791" s="248"/>
      <c r="J791" s="244"/>
      <c r="K791" s="244"/>
      <c r="L791" s="249"/>
      <c r="M791" s="250"/>
      <c r="N791" s="251"/>
      <c r="O791" s="251"/>
      <c r="P791" s="251"/>
      <c r="Q791" s="251"/>
      <c r="R791" s="251"/>
      <c r="S791" s="251"/>
      <c r="T791" s="25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3" t="s">
        <v>160</v>
      </c>
      <c r="AU791" s="253" t="s">
        <v>89</v>
      </c>
      <c r="AV791" s="14" t="s">
        <v>89</v>
      </c>
      <c r="AW791" s="14" t="s">
        <v>34</v>
      </c>
      <c r="AX791" s="14" t="s">
        <v>79</v>
      </c>
      <c r="AY791" s="253" t="s">
        <v>151</v>
      </c>
    </row>
    <row r="792" s="14" customFormat="1">
      <c r="A792" s="14"/>
      <c r="B792" s="243"/>
      <c r="C792" s="244"/>
      <c r="D792" s="234" t="s">
        <v>160</v>
      </c>
      <c r="E792" s="245" t="s">
        <v>1</v>
      </c>
      <c r="F792" s="246" t="s">
        <v>961</v>
      </c>
      <c r="G792" s="244"/>
      <c r="H792" s="247">
        <v>2.79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3" t="s">
        <v>160</v>
      </c>
      <c r="AU792" s="253" t="s">
        <v>89</v>
      </c>
      <c r="AV792" s="14" t="s">
        <v>89</v>
      </c>
      <c r="AW792" s="14" t="s">
        <v>34</v>
      </c>
      <c r="AX792" s="14" t="s">
        <v>79</v>
      </c>
      <c r="AY792" s="253" t="s">
        <v>151</v>
      </c>
    </row>
    <row r="793" s="13" customFormat="1">
      <c r="A793" s="13"/>
      <c r="B793" s="232"/>
      <c r="C793" s="233"/>
      <c r="D793" s="234" t="s">
        <v>160</v>
      </c>
      <c r="E793" s="235" t="s">
        <v>1</v>
      </c>
      <c r="F793" s="236" t="s">
        <v>962</v>
      </c>
      <c r="G793" s="233"/>
      <c r="H793" s="235" t="s">
        <v>1</v>
      </c>
      <c r="I793" s="237"/>
      <c r="J793" s="233"/>
      <c r="K793" s="233"/>
      <c r="L793" s="238"/>
      <c r="M793" s="239"/>
      <c r="N793" s="240"/>
      <c r="O793" s="240"/>
      <c r="P793" s="240"/>
      <c r="Q793" s="240"/>
      <c r="R793" s="240"/>
      <c r="S793" s="240"/>
      <c r="T793" s="24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2" t="s">
        <v>160</v>
      </c>
      <c r="AU793" s="242" t="s">
        <v>89</v>
      </c>
      <c r="AV793" s="13" t="s">
        <v>87</v>
      </c>
      <c r="AW793" s="13" t="s">
        <v>34</v>
      </c>
      <c r="AX793" s="13" t="s">
        <v>79</v>
      </c>
      <c r="AY793" s="242" t="s">
        <v>151</v>
      </c>
    </row>
    <row r="794" s="14" customFormat="1">
      <c r="A794" s="14"/>
      <c r="B794" s="243"/>
      <c r="C794" s="244"/>
      <c r="D794" s="234" t="s">
        <v>160</v>
      </c>
      <c r="E794" s="245" t="s">
        <v>1</v>
      </c>
      <c r="F794" s="246" t="s">
        <v>963</v>
      </c>
      <c r="G794" s="244"/>
      <c r="H794" s="247">
        <v>8.3840000000000003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3" t="s">
        <v>160</v>
      </c>
      <c r="AU794" s="253" t="s">
        <v>89</v>
      </c>
      <c r="AV794" s="14" t="s">
        <v>89</v>
      </c>
      <c r="AW794" s="14" t="s">
        <v>34</v>
      </c>
      <c r="AX794" s="14" t="s">
        <v>79</v>
      </c>
      <c r="AY794" s="253" t="s">
        <v>151</v>
      </c>
    </row>
    <row r="795" s="15" customFormat="1">
      <c r="A795" s="15"/>
      <c r="B795" s="254"/>
      <c r="C795" s="255"/>
      <c r="D795" s="234" t="s">
        <v>160</v>
      </c>
      <c r="E795" s="256" t="s">
        <v>1</v>
      </c>
      <c r="F795" s="257" t="s">
        <v>166</v>
      </c>
      <c r="G795" s="255"/>
      <c r="H795" s="258">
        <v>90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4" t="s">
        <v>160</v>
      </c>
      <c r="AU795" s="264" t="s">
        <v>89</v>
      </c>
      <c r="AV795" s="15" t="s">
        <v>158</v>
      </c>
      <c r="AW795" s="15" t="s">
        <v>34</v>
      </c>
      <c r="AX795" s="15" t="s">
        <v>87</v>
      </c>
      <c r="AY795" s="264" t="s">
        <v>151</v>
      </c>
    </row>
    <row r="796" s="2" customFormat="1" ht="16.5" customHeight="1">
      <c r="A796" s="39"/>
      <c r="B796" s="40"/>
      <c r="C796" s="219" t="s">
        <v>941</v>
      </c>
      <c r="D796" s="219" t="s">
        <v>153</v>
      </c>
      <c r="E796" s="220" t="s">
        <v>964</v>
      </c>
      <c r="F796" s="221" t="s">
        <v>965</v>
      </c>
      <c r="G796" s="222" t="s">
        <v>208</v>
      </c>
      <c r="H796" s="223">
        <v>13</v>
      </c>
      <c r="I796" s="224"/>
      <c r="J796" s="225">
        <f>ROUND(I796*H796,2)</f>
        <v>0</v>
      </c>
      <c r="K796" s="221" t="s">
        <v>157</v>
      </c>
      <c r="L796" s="45"/>
      <c r="M796" s="226" t="s">
        <v>1</v>
      </c>
      <c r="N796" s="227" t="s">
        <v>44</v>
      </c>
      <c r="O796" s="92"/>
      <c r="P796" s="228">
        <f>O796*H796</f>
        <v>0</v>
      </c>
      <c r="Q796" s="228">
        <v>0</v>
      </c>
      <c r="R796" s="228">
        <f>Q796*H796</f>
        <v>0</v>
      </c>
      <c r="S796" s="228">
        <v>0.54500000000000004</v>
      </c>
      <c r="T796" s="229">
        <f>S796*H796</f>
        <v>7.0850000000000009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0" t="s">
        <v>209</v>
      </c>
      <c r="AT796" s="230" t="s">
        <v>153</v>
      </c>
      <c r="AU796" s="230" t="s">
        <v>89</v>
      </c>
      <c r="AY796" s="18" t="s">
        <v>151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8" t="s">
        <v>87</v>
      </c>
      <c r="BK796" s="231">
        <f>ROUND(I796*H796,2)</f>
        <v>0</v>
      </c>
      <c r="BL796" s="18" t="s">
        <v>209</v>
      </c>
      <c r="BM796" s="230" t="s">
        <v>966</v>
      </c>
    </row>
    <row r="797" s="13" customFormat="1">
      <c r="A797" s="13"/>
      <c r="B797" s="232"/>
      <c r="C797" s="233"/>
      <c r="D797" s="234" t="s">
        <v>160</v>
      </c>
      <c r="E797" s="235" t="s">
        <v>1</v>
      </c>
      <c r="F797" s="236" t="s">
        <v>211</v>
      </c>
      <c r="G797" s="233"/>
      <c r="H797" s="235" t="s">
        <v>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2" t="s">
        <v>160</v>
      </c>
      <c r="AU797" s="242" t="s">
        <v>89</v>
      </c>
      <c r="AV797" s="13" t="s">
        <v>87</v>
      </c>
      <c r="AW797" s="13" t="s">
        <v>34</v>
      </c>
      <c r="AX797" s="13" t="s">
        <v>79</v>
      </c>
      <c r="AY797" s="242" t="s">
        <v>151</v>
      </c>
    </row>
    <row r="798" s="13" customFormat="1">
      <c r="A798" s="13"/>
      <c r="B798" s="232"/>
      <c r="C798" s="233"/>
      <c r="D798" s="234" t="s">
        <v>160</v>
      </c>
      <c r="E798" s="235" t="s">
        <v>1</v>
      </c>
      <c r="F798" s="236" t="s">
        <v>967</v>
      </c>
      <c r="G798" s="233"/>
      <c r="H798" s="235" t="s">
        <v>1</v>
      </c>
      <c r="I798" s="237"/>
      <c r="J798" s="233"/>
      <c r="K798" s="233"/>
      <c r="L798" s="238"/>
      <c r="M798" s="239"/>
      <c r="N798" s="240"/>
      <c r="O798" s="240"/>
      <c r="P798" s="240"/>
      <c r="Q798" s="240"/>
      <c r="R798" s="240"/>
      <c r="S798" s="240"/>
      <c r="T798" s="241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2" t="s">
        <v>160</v>
      </c>
      <c r="AU798" s="242" t="s">
        <v>89</v>
      </c>
      <c r="AV798" s="13" t="s">
        <v>87</v>
      </c>
      <c r="AW798" s="13" t="s">
        <v>34</v>
      </c>
      <c r="AX798" s="13" t="s">
        <v>79</v>
      </c>
      <c r="AY798" s="242" t="s">
        <v>151</v>
      </c>
    </row>
    <row r="799" s="14" customFormat="1">
      <c r="A799" s="14"/>
      <c r="B799" s="243"/>
      <c r="C799" s="244"/>
      <c r="D799" s="234" t="s">
        <v>160</v>
      </c>
      <c r="E799" s="245" t="s">
        <v>1</v>
      </c>
      <c r="F799" s="246" t="s">
        <v>968</v>
      </c>
      <c r="G799" s="244"/>
      <c r="H799" s="247">
        <v>5.8799999999999999</v>
      </c>
      <c r="I799" s="248"/>
      <c r="J799" s="244"/>
      <c r="K799" s="244"/>
      <c r="L799" s="249"/>
      <c r="M799" s="250"/>
      <c r="N799" s="251"/>
      <c r="O799" s="251"/>
      <c r="P799" s="251"/>
      <c r="Q799" s="251"/>
      <c r="R799" s="251"/>
      <c r="S799" s="251"/>
      <c r="T799" s="25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3" t="s">
        <v>160</v>
      </c>
      <c r="AU799" s="253" t="s">
        <v>89</v>
      </c>
      <c r="AV799" s="14" t="s">
        <v>89</v>
      </c>
      <c r="AW799" s="14" t="s">
        <v>34</v>
      </c>
      <c r="AX799" s="14" t="s">
        <v>79</v>
      </c>
      <c r="AY799" s="253" t="s">
        <v>151</v>
      </c>
    </row>
    <row r="800" s="14" customFormat="1">
      <c r="A800" s="14"/>
      <c r="B800" s="243"/>
      <c r="C800" s="244"/>
      <c r="D800" s="234" t="s">
        <v>160</v>
      </c>
      <c r="E800" s="245" t="s">
        <v>1</v>
      </c>
      <c r="F800" s="246" t="s">
        <v>969</v>
      </c>
      <c r="G800" s="244"/>
      <c r="H800" s="247">
        <v>1.1519999999999999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3" t="s">
        <v>160</v>
      </c>
      <c r="AU800" s="253" t="s">
        <v>89</v>
      </c>
      <c r="AV800" s="14" t="s">
        <v>89</v>
      </c>
      <c r="AW800" s="14" t="s">
        <v>34</v>
      </c>
      <c r="AX800" s="14" t="s">
        <v>79</v>
      </c>
      <c r="AY800" s="253" t="s">
        <v>151</v>
      </c>
    </row>
    <row r="801" s="13" customFormat="1">
      <c r="A801" s="13"/>
      <c r="B801" s="232"/>
      <c r="C801" s="233"/>
      <c r="D801" s="234" t="s">
        <v>160</v>
      </c>
      <c r="E801" s="235" t="s">
        <v>1</v>
      </c>
      <c r="F801" s="236" t="s">
        <v>214</v>
      </c>
      <c r="G801" s="233"/>
      <c r="H801" s="235" t="s">
        <v>1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2" t="s">
        <v>160</v>
      </c>
      <c r="AU801" s="242" t="s">
        <v>89</v>
      </c>
      <c r="AV801" s="13" t="s">
        <v>87</v>
      </c>
      <c r="AW801" s="13" t="s">
        <v>34</v>
      </c>
      <c r="AX801" s="13" t="s">
        <v>79</v>
      </c>
      <c r="AY801" s="242" t="s">
        <v>151</v>
      </c>
    </row>
    <row r="802" s="13" customFormat="1">
      <c r="A802" s="13"/>
      <c r="B802" s="232"/>
      <c r="C802" s="233"/>
      <c r="D802" s="234" t="s">
        <v>160</v>
      </c>
      <c r="E802" s="235" t="s">
        <v>1</v>
      </c>
      <c r="F802" s="236" t="s">
        <v>585</v>
      </c>
      <c r="G802" s="233"/>
      <c r="H802" s="235" t="s">
        <v>1</v>
      </c>
      <c r="I802" s="237"/>
      <c r="J802" s="233"/>
      <c r="K802" s="233"/>
      <c r="L802" s="238"/>
      <c r="M802" s="239"/>
      <c r="N802" s="240"/>
      <c r="O802" s="240"/>
      <c r="P802" s="240"/>
      <c r="Q802" s="240"/>
      <c r="R802" s="240"/>
      <c r="S802" s="240"/>
      <c r="T802" s="24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2" t="s">
        <v>160</v>
      </c>
      <c r="AU802" s="242" t="s">
        <v>89</v>
      </c>
      <c r="AV802" s="13" t="s">
        <v>87</v>
      </c>
      <c r="AW802" s="13" t="s">
        <v>34</v>
      </c>
      <c r="AX802" s="13" t="s">
        <v>79</v>
      </c>
      <c r="AY802" s="242" t="s">
        <v>151</v>
      </c>
    </row>
    <row r="803" s="14" customFormat="1">
      <c r="A803" s="14"/>
      <c r="B803" s="243"/>
      <c r="C803" s="244"/>
      <c r="D803" s="234" t="s">
        <v>160</v>
      </c>
      <c r="E803" s="245" t="s">
        <v>1</v>
      </c>
      <c r="F803" s="246" t="s">
        <v>217</v>
      </c>
      <c r="G803" s="244"/>
      <c r="H803" s="247">
        <v>0.71999999999999997</v>
      </c>
      <c r="I803" s="248"/>
      <c r="J803" s="244"/>
      <c r="K803" s="244"/>
      <c r="L803" s="249"/>
      <c r="M803" s="250"/>
      <c r="N803" s="251"/>
      <c r="O803" s="251"/>
      <c r="P803" s="251"/>
      <c r="Q803" s="251"/>
      <c r="R803" s="251"/>
      <c r="S803" s="251"/>
      <c r="T803" s="25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3" t="s">
        <v>160</v>
      </c>
      <c r="AU803" s="253" t="s">
        <v>89</v>
      </c>
      <c r="AV803" s="14" t="s">
        <v>89</v>
      </c>
      <c r="AW803" s="14" t="s">
        <v>34</v>
      </c>
      <c r="AX803" s="14" t="s">
        <v>79</v>
      </c>
      <c r="AY803" s="253" t="s">
        <v>151</v>
      </c>
    </row>
    <row r="804" s="13" customFormat="1">
      <c r="A804" s="13"/>
      <c r="B804" s="232"/>
      <c r="C804" s="233"/>
      <c r="D804" s="234" t="s">
        <v>160</v>
      </c>
      <c r="E804" s="235" t="s">
        <v>1</v>
      </c>
      <c r="F804" s="236" t="s">
        <v>970</v>
      </c>
      <c r="G804" s="233"/>
      <c r="H804" s="235" t="s">
        <v>1</v>
      </c>
      <c r="I804" s="237"/>
      <c r="J804" s="233"/>
      <c r="K804" s="233"/>
      <c r="L804" s="238"/>
      <c r="M804" s="239"/>
      <c r="N804" s="240"/>
      <c r="O804" s="240"/>
      <c r="P804" s="240"/>
      <c r="Q804" s="240"/>
      <c r="R804" s="240"/>
      <c r="S804" s="240"/>
      <c r="T804" s="241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2" t="s">
        <v>160</v>
      </c>
      <c r="AU804" s="242" t="s">
        <v>89</v>
      </c>
      <c r="AV804" s="13" t="s">
        <v>87</v>
      </c>
      <c r="AW804" s="13" t="s">
        <v>34</v>
      </c>
      <c r="AX804" s="13" t="s">
        <v>79</v>
      </c>
      <c r="AY804" s="242" t="s">
        <v>151</v>
      </c>
    </row>
    <row r="805" s="14" customFormat="1">
      <c r="A805" s="14"/>
      <c r="B805" s="243"/>
      <c r="C805" s="244"/>
      <c r="D805" s="234" t="s">
        <v>160</v>
      </c>
      <c r="E805" s="245" t="s">
        <v>1</v>
      </c>
      <c r="F805" s="246" t="s">
        <v>971</v>
      </c>
      <c r="G805" s="244"/>
      <c r="H805" s="247">
        <v>0.97199999999999998</v>
      </c>
      <c r="I805" s="248"/>
      <c r="J805" s="244"/>
      <c r="K805" s="244"/>
      <c r="L805" s="249"/>
      <c r="M805" s="250"/>
      <c r="N805" s="251"/>
      <c r="O805" s="251"/>
      <c r="P805" s="251"/>
      <c r="Q805" s="251"/>
      <c r="R805" s="251"/>
      <c r="S805" s="251"/>
      <c r="T805" s="252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3" t="s">
        <v>160</v>
      </c>
      <c r="AU805" s="253" t="s">
        <v>89</v>
      </c>
      <c r="AV805" s="14" t="s">
        <v>89</v>
      </c>
      <c r="AW805" s="14" t="s">
        <v>34</v>
      </c>
      <c r="AX805" s="14" t="s">
        <v>79</v>
      </c>
      <c r="AY805" s="253" t="s">
        <v>151</v>
      </c>
    </row>
    <row r="806" s="14" customFormat="1">
      <c r="A806" s="14"/>
      <c r="B806" s="243"/>
      <c r="C806" s="244"/>
      <c r="D806" s="234" t="s">
        <v>160</v>
      </c>
      <c r="E806" s="245" t="s">
        <v>1</v>
      </c>
      <c r="F806" s="246" t="s">
        <v>972</v>
      </c>
      <c r="G806" s="244"/>
      <c r="H806" s="247">
        <v>1.2150000000000001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3" t="s">
        <v>160</v>
      </c>
      <c r="AU806" s="253" t="s">
        <v>89</v>
      </c>
      <c r="AV806" s="14" t="s">
        <v>89</v>
      </c>
      <c r="AW806" s="14" t="s">
        <v>34</v>
      </c>
      <c r="AX806" s="14" t="s">
        <v>79</v>
      </c>
      <c r="AY806" s="253" t="s">
        <v>151</v>
      </c>
    </row>
    <row r="807" s="13" customFormat="1">
      <c r="A807" s="13"/>
      <c r="B807" s="232"/>
      <c r="C807" s="233"/>
      <c r="D807" s="234" t="s">
        <v>160</v>
      </c>
      <c r="E807" s="235" t="s">
        <v>1</v>
      </c>
      <c r="F807" s="236" t="s">
        <v>973</v>
      </c>
      <c r="G807" s="233"/>
      <c r="H807" s="235" t="s">
        <v>1</v>
      </c>
      <c r="I807" s="237"/>
      <c r="J807" s="233"/>
      <c r="K807" s="233"/>
      <c r="L807" s="238"/>
      <c r="M807" s="239"/>
      <c r="N807" s="240"/>
      <c r="O807" s="240"/>
      <c r="P807" s="240"/>
      <c r="Q807" s="240"/>
      <c r="R807" s="240"/>
      <c r="S807" s="240"/>
      <c r="T807" s="241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2" t="s">
        <v>160</v>
      </c>
      <c r="AU807" s="242" t="s">
        <v>89</v>
      </c>
      <c r="AV807" s="13" t="s">
        <v>87</v>
      </c>
      <c r="AW807" s="13" t="s">
        <v>34</v>
      </c>
      <c r="AX807" s="13" t="s">
        <v>79</v>
      </c>
      <c r="AY807" s="242" t="s">
        <v>151</v>
      </c>
    </row>
    <row r="808" s="14" customFormat="1">
      <c r="A808" s="14"/>
      <c r="B808" s="243"/>
      <c r="C808" s="244"/>
      <c r="D808" s="234" t="s">
        <v>160</v>
      </c>
      <c r="E808" s="245" t="s">
        <v>1</v>
      </c>
      <c r="F808" s="246" t="s">
        <v>974</v>
      </c>
      <c r="G808" s="244"/>
      <c r="H808" s="247">
        <v>3.0609999999999999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160</v>
      </c>
      <c r="AU808" s="253" t="s">
        <v>89</v>
      </c>
      <c r="AV808" s="14" t="s">
        <v>89</v>
      </c>
      <c r="AW808" s="14" t="s">
        <v>34</v>
      </c>
      <c r="AX808" s="14" t="s">
        <v>79</v>
      </c>
      <c r="AY808" s="253" t="s">
        <v>151</v>
      </c>
    </row>
    <row r="809" s="15" customFormat="1">
      <c r="A809" s="15"/>
      <c r="B809" s="254"/>
      <c r="C809" s="255"/>
      <c r="D809" s="234" t="s">
        <v>160</v>
      </c>
      <c r="E809" s="256" t="s">
        <v>1</v>
      </c>
      <c r="F809" s="257" t="s">
        <v>166</v>
      </c>
      <c r="G809" s="255"/>
      <c r="H809" s="258">
        <v>13</v>
      </c>
      <c r="I809" s="259"/>
      <c r="J809" s="255"/>
      <c r="K809" s="255"/>
      <c r="L809" s="260"/>
      <c r="M809" s="261"/>
      <c r="N809" s="262"/>
      <c r="O809" s="262"/>
      <c r="P809" s="262"/>
      <c r="Q809" s="262"/>
      <c r="R809" s="262"/>
      <c r="S809" s="262"/>
      <c r="T809" s="263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4" t="s">
        <v>160</v>
      </c>
      <c r="AU809" s="264" t="s">
        <v>89</v>
      </c>
      <c r="AV809" s="15" t="s">
        <v>158</v>
      </c>
      <c r="AW809" s="15" t="s">
        <v>34</v>
      </c>
      <c r="AX809" s="15" t="s">
        <v>87</v>
      </c>
      <c r="AY809" s="264" t="s">
        <v>151</v>
      </c>
    </row>
    <row r="810" s="2" customFormat="1" ht="16.5" customHeight="1">
      <c r="A810" s="39"/>
      <c r="B810" s="40"/>
      <c r="C810" s="219" t="s">
        <v>975</v>
      </c>
      <c r="D810" s="219" t="s">
        <v>153</v>
      </c>
      <c r="E810" s="220" t="s">
        <v>976</v>
      </c>
      <c r="F810" s="221" t="s">
        <v>977</v>
      </c>
      <c r="G810" s="222" t="s">
        <v>208</v>
      </c>
      <c r="H810" s="223">
        <v>12</v>
      </c>
      <c r="I810" s="224"/>
      <c r="J810" s="225">
        <f>ROUND(I810*H810,2)</f>
        <v>0</v>
      </c>
      <c r="K810" s="221" t="s">
        <v>157</v>
      </c>
      <c r="L810" s="45"/>
      <c r="M810" s="226" t="s">
        <v>1</v>
      </c>
      <c r="N810" s="227" t="s">
        <v>44</v>
      </c>
      <c r="O810" s="92"/>
      <c r="P810" s="228">
        <f>O810*H810</f>
        <v>0</v>
      </c>
      <c r="Q810" s="228">
        <v>0</v>
      </c>
      <c r="R810" s="228">
        <f>Q810*H810</f>
        <v>0</v>
      </c>
      <c r="S810" s="228">
        <v>0.75</v>
      </c>
      <c r="T810" s="229">
        <f>S810*H810</f>
        <v>9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30" t="s">
        <v>209</v>
      </c>
      <c r="AT810" s="230" t="s">
        <v>153</v>
      </c>
      <c r="AU810" s="230" t="s">
        <v>89</v>
      </c>
      <c r="AY810" s="18" t="s">
        <v>151</v>
      </c>
      <c r="BE810" s="231">
        <f>IF(N810="základní",J810,0)</f>
        <v>0</v>
      </c>
      <c r="BF810" s="231">
        <f>IF(N810="snížená",J810,0)</f>
        <v>0</v>
      </c>
      <c r="BG810" s="231">
        <f>IF(N810="zákl. přenesená",J810,0)</f>
        <v>0</v>
      </c>
      <c r="BH810" s="231">
        <f>IF(N810="sníž. přenesená",J810,0)</f>
        <v>0</v>
      </c>
      <c r="BI810" s="231">
        <f>IF(N810="nulová",J810,0)</f>
        <v>0</v>
      </c>
      <c r="BJ810" s="18" t="s">
        <v>87</v>
      </c>
      <c r="BK810" s="231">
        <f>ROUND(I810*H810,2)</f>
        <v>0</v>
      </c>
      <c r="BL810" s="18" t="s">
        <v>209</v>
      </c>
      <c r="BM810" s="230" t="s">
        <v>978</v>
      </c>
    </row>
    <row r="811" s="13" customFormat="1">
      <c r="A811" s="13"/>
      <c r="B811" s="232"/>
      <c r="C811" s="233"/>
      <c r="D811" s="234" t="s">
        <v>160</v>
      </c>
      <c r="E811" s="235" t="s">
        <v>1</v>
      </c>
      <c r="F811" s="236" t="s">
        <v>979</v>
      </c>
      <c r="G811" s="233"/>
      <c r="H811" s="235" t="s">
        <v>1</v>
      </c>
      <c r="I811" s="237"/>
      <c r="J811" s="233"/>
      <c r="K811" s="233"/>
      <c r="L811" s="238"/>
      <c r="M811" s="239"/>
      <c r="N811" s="240"/>
      <c r="O811" s="240"/>
      <c r="P811" s="240"/>
      <c r="Q811" s="240"/>
      <c r="R811" s="240"/>
      <c r="S811" s="240"/>
      <c r="T811" s="241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2" t="s">
        <v>160</v>
      </c>
      <c r="AU811" s="242" t="s">
        <v>89</v>
      </c>
      <c r="AV811" s="13" t="s">
        <v>87</v>
      </c>
      <c r="AW811" s="13" t="s">
        <v>34</v>
      </c>
      <c r="AX811" s="13" t="s">
        <v>79</v>
      </c>
      <c r="AY811" s="242" t="s">
        <v>151</v>
      </c>
    </row>
    <row r="812" s="13" customFormat="1">
      <c r="A812" s="13"/>
      <c r="B812" s="232"/>
      <c r="C812" s="233"/>
      <c r="D812" s="234" t="s">
        <v>160</v>
      </c>
      <c r="E812" s="235" t="s">
        <v>1</v>
      </c>
      <c r="F812" s="236" t="s">
        <v>211</v>
      </c>
      <c r="G812" s="233"/>
      <c r="H812" s="235" t="s">
        <v>1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2" t="s">
        <v>160</v>
      </c>
      <c r="AU812" s="242" t="s">
        <v>89</v>
      </c>
      <c r="AV812" s="13" t="s">
        <v>87</v>
      </c>
      <c r="AW812" s="13" t="s">
        <v>34</v>
      </c>
      <c r="AX812" s="13" t="s">
        <v>79</v>
      </c>
      <c r="AY812" s="242" t="s">
        <v>151</v>
      </c>
    </row>
    <row r="813" s="14" customFormat="1">
      <c r="A813" s="14"/>
      <c r="B813" s="243"/>
      <c r="C813" s="244"/>
      <c r="D813" s="234" t="s">
        <v>160</v>
      </c>
      <c r="E813" s="245" t="s">
        <v>1</v>
      </c>
      <c r="F813" s="246" t="s">
        <v>980</v>
      </c>
      <c r="G813" s="244"/>
      <c r="H813" s="247">
        <v>2.085</v>
      </c>
      <c r="I813" s="248"/>
      <c r="J813" s="244"/>
      <c r="K813" s="244"/>
      <c r="L813" s="249"/>
      <c r="M813" s="250"/>
      <c r="N813" s="251"/>
      <c r="O813" s="251"/>
      <c r="P813" s="251"/>
      <c r="Q813" s="251"/>
      <c r="R813" s="251"/>
      <c r="S813" s="251"/>
      <c r="T813" s="252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3" t="s">
        <v>160</v>
      </c>
      <c r="AU813" s="253" t="s">
        <v>89</v>
      </c>
      <c r="AV813" s="14" t="s">
        <v>89</v>
      </c>
      <c r="AW813" s="14" t="s">
        <v>34</v>
      </c>
      <c r="AX813" s="14" t="s">
        <v>79</v>
      </c>
      <c r="AY813" s="253" t="s">
        <v>151</v>
      </c>
    </row>
    <row r="814" s="14" customFormat="1">
      <c r="A814" s="14"/>
      <c r="B814" s="243"/>
      <c r="C814" s="244"/>
      <c r="D814" s="234" t="s">
        <v>160</v>
      </c>
      <c r="E814" s="245" t="s">
        <v>1</v>
      </c>
      <c r="F814" s="246" t="s">
        <v>981</v>
      </c>
      <c r="G814" s="244"/>
      <c r="H814" s="247">
        <v>1.9750000000000001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3" t="s">
        <v>160</v>
      </c>
      <c r="AU814" s="253" t="s">
        <v>89</v>
      </c>
      <c r="AV814" s="14" t="s">
        <v>89</v>
      </c>
      <c r="AW814" s="14" t="s">
        <v>34</v>
      </c>
      <c r="AX814" s="14" t="s">
        <v>79</v>
      </c>
      <c r="AY814" s="253" t="s">
        <v>151</v>
      </c>
    </row>
    <row r="815" s="13" customFormat="1">
      <c r="A815" s="13"/>
      <c r="B815" s="232"/>
      <c r="C815" s="233"/>
      <c r="D815" s="234" t="s">
        <v>160</v>
      </c>
      <c r="E815" s="235" t="s">
        <v>1</v>
      </c>
      <c r="F815" s="236" t="s">
        <v>214</v>
      </c>
      <c r="G815" s="233"/>
      <c r="H815" s="235" t="s">
        <v>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160</v>
      </c>
      <c r="AU815" s="242" t="s">
        <v>89</v>
      </c>
      <c r="AV815" s="13" t="s">
        <v>87</v>
      </c>
      <c r="AW815" s="13" t="s">
        <v>34</v>
      </c>
      <c r="AX815" s="13" t="s">
        <v>79</v>
      </c>
      <c r="AY815" s="242" t="s">
        <v>151</v>
      </c>
    </row>
    <row r="816" s="14" customFormat="1">
      <c r="A816" s="14"/>
      <c r="B816" s="243"/>
      <c r="C816" s="244"/>
      <c r="D816" s="234" t="s">
        <v>160</v>
      </c>
      <c r="E816" s="245" t="s">
        <v>1</v>
      </c>
      <c r="F816" s="246" t="s">
        <v>982</v>
      </c>
      <c r="G816" s="244"/>
      <c r="H816" s="247">
        <v>0.60799999999999998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160</v>
      </c>
      <c r="AU816" s="253" t="s">
        <v>89</v>
      </c>
      <c r="AV816" s="14" t="s">
        <v>89</v>
      </c>
      <c r="AW816" s="14" t="s">
        <v>34</v>
      </c>
      <c r="AX816" s="14" t="s">
        <v>79</v>
      </c>
      <c r="AY816" s="253" t="s">
        <v>151</v>
      </c>
    </row>
    <row r="817" s="14" customFormat="1">
      <c r="A817" s="14"/>
      <c r="B817" s="243"/>
      <c r="C817" s="244"/>
      <c r="D817" s="234" t="s">
        <v>160</v>
      </c>
      <c r="E817" s="245" t="s">
        <v>1</v>
      </c>
      <c r="F817" s="246" t="s">
        <v>983</v>
      </c>
      <c r="G817" s="244"/>
      <c r="H817" s="247">
        <v>0.55000000000000004</v>
      </c>
      <c r="I817" s="248"/>
      <c r="J817" s="244"/>
      <c r="K817" s="244"/>
      <c r="L817" s="249"/>
      <c r="M817" s="250"/>
      <c r="N817" s="251"/>
      <c r="O817" s="251"/>
      <c r="P817" s="251"/>
      <c r="Q817" s="251"/>
      <c r="R817" s="251"/>
      <c r="S817" s="251"/>
      <c r="T817" s="25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3" t="s">
        <v>160</v>
      </c>
      <c r="AU817" s="253" t="s">
        <v>89</v>
      </c>
      <c r="AV817" s="14" t="s">
        <v>89</v>
      </c>
      <c r="AW817" s="14" t="s">
        <v>34</v>
      </c>
      <c r="AX817" s="14" t="s">
        <v>79</v>
      </c>
      <c r="AY817" s="253" t="s">
        <v>151</v>
      </c>
    </row>
    <row r="818" s="14" customFormat="1">
      <c r="A818" s="14"/>
      <c r="B818" s="243"/>
      <c r="C818" s="244"/>
      <c r="D818" s="234" t="s">
        <v>160</v>
      </c>
      <c r="E818" s="245" t="s">
        <v>1</v>
      </c>
      <c r="F818" s="246" t="s">
        <v>984</v>
      </c>
      <c r="G818" s="244"/>
      <c r="H818" s="247">
        <v>0.98999999999999999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160</v>
      </c>
      <c r="AU818" s="253" t="s">
        <v>89</v>
      </c>
      <c r="AV818" s="14" t="s">
        <v>89</v>
      </c>
      <c r="AW818" s="14" t="s">
        <v>34</v>
      </c>
      <c r="AX818" s="14" t="s">
        <v>79</v>
      </c>
      <c r="AY818" s="253" t="s">
        <v>151</v>
      </c>
    </row>
    <row r="819" s="14" customFormat="1">
      <c r="A819" s="14"/>
      <c r="B819" s="243"/>
      <c r="C819" s="244"/>
      <c r="D819" s="234" t="s">
        <v>160</v>
      </c>
      <c r="E819" s="245" t="s">
        <v>1</v>
      </c>
      <c r="F819" s="246" t="s">
        <v>985</v>
      </c>
      <c r="G819" s="244"/>
      <c r="H819" s="247">
        <v>0.40500000000000003</v>
      </c>
      <c r="I819" s="248"/>
      <c r="J819" s="244"/>
      <c r="K819" s="244"/>
      <c r="L819" s="249"/>
      <c r="M819" s="250"/>
      <c r="N819" s="251"/>
      <c r="O819" s="251"/>
      <c r="P819" s="251"/>
      <c r="Q819" s="251"/>
      <c r="R819" s="251"/>
      <c r="S819" s="251"/>
      <c r="T819" s="25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3" t="s">
        <v>160</v>
      </c>
      <c r="AU819" s="253" t="s">
        <v>89</v>
      </c>
      <c r="AV819" s="14" t="s">
        <v>89</v>
      </c>
      <c r="AW819" s="14" t="s">
        <v>34</v>
      </c>
      <c r="AX819" s="14" t="s">
        <v>79</v>
      </c>
      <c r="AY819" s="253" t="s">
        <v>151</v>
      </c>
    </row>
    <row r="820" s="13" customFormat="1">
      <c r="A820" s="13"/>
      <c r="B820" s="232"/>
      <c r="C820" s="233"/>
      <c r="D820" s="234" t="s">
        <v>160</v>
      </c>
      <c r="E820" s="235" t="s">
        <v>1</v>
      </c>
      <c r="F820" s="236" t="s">
        <v>986</v>
      </c>
      <c r="G820" s="233"/>
      <c r="H820" s="235" t="s">
        <v>1</v>
      </c>
      <c r="I820" s="237"/>
      <c r="J820" s="233"/>
      <c r="K820" s="233"/>
      <c r="L820" s="238"/>
      <c r="M820" s="239"/>
      <c r="N820" s="240"/>
      <c r="O820" s="240"/>
      <c r="P820" s="240"/>
      <c r="Q820" s="240"/>
      <c r="R820" s="240"/>
      <c r="S820" s="240"/>
      <c r="T820" s="241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2" t="s">
        <v>160</v>
      </c>
      <c r="AU820" s="242" t="s">
        <v>89</v>
      </c>
      <c r="AV820" s="13" t="s">
        <v>87</v>
      </c>
      <c r="AW820" s="13" t="s">
        <v>34</v>
      </c>
      <c r="AX820" s="13" t="s">
        <v>79</v>
      </c>
      <c r="AY820" s="242" t="s">
        <v>151</v>
      </c>
    </row>
    <row r="821" s="14" customFormat="1">
      <c r="A821" s="14"/>
      <c r="B821" s="243"/>
      <c r="C821" s="244"/>
      <c r="D821" s="234" t="s">
        <v>160</v>
      </c>
      <c r="E821" s="245" t="s">
        <v>1</v>
      </c>
      <c r="F821" s="246" t="s">
        <v>987</v>
      </c>
      <c r="G821" s="244"/>
      <c r="H821" s="247">
        <v>5.3869999999999996</v>
      </c>
      <c r="I821" s="248"/>
      <c r="J821" s="244"/>
      <c r="K821" s="244"/>
      <c r="L821" s="249"/>
      <c r="M821" s="250"/>
      <c r="N821" s="251"/>
      <c r="O821" s="251"/>
      <c r="P821" s="251"/>
      <c r="Q821" s="251"/>
      <c r="R821" s="251"/>
      <c r="S821" s="251"/>
      <c r="T821" s="25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3" t="s">
        <v>160</v>
      </c>
      <c r="AU821" s="253" t="s">
        <v>89</v>
      </c>
      <c r="AV821" s="14" t="s">
        <v>89</v>
      </c>
      <c r="AW821" s="14" t="s">
        <v>34</v>
      </c>
      <c r="AX821" s="14" t="s">
        <v>79</v>
      </c>
      <c r="AY821" s="253" t="s">
        <v>151</v>
      </c>
    </row>
    <row r="822" s="15" customFormat="1">
      <c r="A822" s="15"/>
      <c r="B822" s="254"/>
      <c r="C822" s="255"/>
      <c r="D822" s="234" t="s">
        <v>160</v>
      </c>
      <c r="E822" s="256" t="s">
        <v>1</v>
      </c>
      <c r="F822" s="257" t="s">
        <v>166</v>
      </c>
      <c r="G822" s="255"/>
      <c r="H822" s="258">
        <v>12</v>
      </c>
      <c r="I822" s="259"/>
      <c r="J822" s="255"/>
      <c r="K822" s="255"/>
      <c r="L822" s="260"/>
      <c r="M822" s="261"/>
      <c r="N822" s="262"/>
      <c r="O822" s="262"/>
      <c r="P822" s="262"/>
      <c r="Q822" s="262"/>
      <c r="R822" s="262"/>
      <c r="S822" s="262"/>
      <c r="T822" s="263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4" t="s">
        <v>160</v>
      </c>
      <c r="AU822" s="264" t="s">
        <v>89</v>
      </c>
      <c r="AV822" s="15" t="s">
        <v>158</v>
      </c>
      <c r="AW822" s="15" t="s">
        <v>34</v>
      </c>
      <c r="AX822" s="15" t="s">
        <v>87</v>
      </c>
      <c r="AY822" s="264" t="s">
        <v>151</v>
      </c>
    </row>
    <row r="823" s="2" customFormat="1" ht="21.75" customHeight="1">
      <c r="A823" s="39"/>
      <c r="B823" s="40"/>
      <c r="C823" s="219" t="s">
        <v>988</v>
      </c>
      <c r="D823" s="219" t="s">
        <v>153</v>
      </c>
      <c r="E823" s="220" t="s">
        <v>989</v>
      </c>
      <c r="F823" s="221" t="s">
        <v>990</v>
      </c>
      <c r="G823" s="222" t="s">
        <v>180</v>
      </c>
      <c r="H823" s="223">
        <v>0.5</v>
      </c>
      <c r="I823" s="224"/>
      <c r="J823" s="225">
        <f>ROUND(I823*H823,2)</f>
        <v>0</v>
      </c>
      <c r="K823" s="221" t="s">
        <v>157</v>
      </c>
      <c r="L823" s="45"/>
      <c r="M823" s="226" t="s">
        <v>1</v>
      </c>
      <c r="N823" s="227" t="s">
        <v>44</v>
      </c>
      <c r="O823" s="92"/>
      <c r="P823" s="228">
        <f>O823*H823</f>
        <v>0</v>
      </c>
      <c r="Q823" s="228">
        <v>0</v>
      </c>
      <c r="R823" s="228">
        <f>Q823*H823</f>
        <v>0</v>
      </c>
      <c r="S823" s="228">
        <v>1.244</v>
      </c>
      <c r="T823" s="229">
        <f>S823*H823</f>
        <v>0.622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0" t="s">
        <v>209</v>
      </c>
      <c r="AT823" s="230" t="s">
        <v>153</v>
      </c>
      <c r="AU823" s="230" t="s">
        <v>89</v>
      </c>
      <c r="AY823" s="18" t="s">
        <v>151</v>
      </c>
      <c r="BE823" s="231">
        <f>IF(N823="základní",J823,0)</f>
        <v>0</v>
      </c>
      <c r="BF823" s="231">
        <f>IF(N823="snížená",J823,0)</f>
        <v>0</v>
      </c>
      <c r="BG823" s="231">
        <f>IF(N823="zákl. přenesená",J823,0)</f>
        <v>0</v>
      </c>
      <c r="BH823" s="231">
        <f>IF(N823="sníž. přenesená",J823,0)</f>
        <v>0</v>
      </c>
      <c r="BI823" s="231">
        <f>IF(N823="nulová",J823,0)</f>
        <v>0</v>
      </c>
      <c r="BJ823" s="18" t="s">
        <v>87</v>
      </c>
      <c r="BK823" s="231">
        <f>ROUND(I823*H823,2)</f>
        <v>0</v>
      </c>
      <c r="BL823" s="18" t="s">
        <v>209</v>
      </c>
      <c r="BM823" s="230" t="s">
        <v>991</v>
      </c>
    </row>
    <row r="824" s="13" customFormat="1">
      <c r="A824" s="13"/>
      <c r="B824" s="232"/>
      <c r="C824" s="233"/>
      <c r="D824" s="234" t="s">
        <v>160</v>
      </c>
      <c r="E824" s="235" t="s">
        <v>1</v>
      </c>
      <c r="F824" s="236" t="s">
        <v>992</v>
      </c>
      <c r="G824" s="233"/>
      <c r="H824" s="235" t="s">
        <v>1</v>
      </c>
      <c r="I824" s="237"/>
      <c r="J824" s="233"/>
      <c r="K824" s="233"/>
      <c r="L824" s="238"/>
      <c r="M824" s="239"/>
      <c r="N824" s="240"/>
      <c r="O824" s="240"/>
      <c r="P824" s="240"/>
      <c r="Q824" s="240"/>
      <c r="R824" s="240"/>
      <c r="S824" s="240"/>
      <c r="T824" s="24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2" t="s">
        <v>160</v>
      </c>
      <c r="AU824" s="242" t="s">
        <v>89</v>
      </c>
      <c r="AV824" s="13" t="s">
        <v>87</v>
      </c>
      <c r="AW824" s="13" t="s">
        <v>34</v>
      </c>
      <c r="AX824" s="13" t="s">
        <v>79</v>
      </c>
      <c r="AY824" s="242" t="s">
        <v>151</v>
      </c>
    </row>
    <row r="825" s="14" customFormat="1">
      <c r="A825" s="14"/>
      <c r="B825" s="243"/>
      <c r="C825" s="244"/>
      <c r="D825" s="234" t="s">
        <v>160</v>
      </c>
      <c r="E825" s="245" t="s">
        <v>1</v>
      </c>
      <c r="F825" s="246" t="s">
        <v>280</v>
      </c>
      <c r="G825" s="244"/>
      <c r="H825" s="247">
        <v>0.5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160</v>
      </c>
      <c r="AU825" s="253" t="s">
        <v>89</v>
      </c>
      <c r="AV825" s="14" t="s">
        <v>89</v>
      </c>
      <c r="AW825" s="14" t="s">
        <v>34</v>
      </c>
      <c r="AX825" s="14" t="s">
        <v>87</v>
      </c>
      <c r="AY825" s="253" t="s">
        <v>151</v>
      </c>
    </row>
    <row r="826" s="2" customFormat="1" ht="16.5" customHeight="1">
      <c r="A826" s="39"/>
      <c r="B826" s="40"/>
      <c r="C826" s="219" t="s">
        <v>993</v>
      </c>
      <c r="D826" s="219" t="s">
        <v>153</v>
      </c>
      <c r="E826" s="220" t="s">
        <v>994</v>
      </c>
      <c r="F826" s="221" t="s">
        <v>995</v>
      </c>
      <c r="G826" s="222" t="s">
        <v>232</v>
      </c>
      <c r="H826" s="223">
        <v>120</v>
      </c>
      <c r="I826" s="224"/>
      <c r="J826" s="225">
        <f>ROUND(I826*H826,2)</f>
        <v>0</v>
      </c>
      <c r="K826" s="221" t="s">
        <v>157</v>
      </c>
      <c r="L826" s="45"/>
      <c r="M826" s="226" t="s">
        <v>1</v>
      </c>
      <c r="N826" s="227" t="s">
        <v>44</v>
      </c>
      <c r="O826" s="92"/>
      <c r="P826" s="228">
        <f>O826*H826</f>
        <v>0</v>
      </c>
      <c r="Q826" s="228">
        <v>0</v>
      </c>
      <c r="R826" s="228">
        <f>Q826*H826</f>
        <v>0</v>
      </c>
      <c r="S826" s="228">
        <v>0</v>
      </c>
      <c r="T826" s="229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0" t="s">
        <v>209</v>
      </c>
      <c r="AT826" s="230" t="s">
        <v>153</v>
      </c>
      <c r="AU826" s="230" t="s">
        <v>89</v>
      </c>
      <c r="AY826" s="18" t="s">
        <v>151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8" t="s">
        <v>87</v>
      </c>
      <c r="BK826" s="231">
        <f>ROUND(I826*H826,2)</f>
        <v>0</v>
      </c>
      <c r="BL826" s="18" t="s">
        <v>209</v>
      </c>
      <c r="BM826" s="230" t="s">
        <v>996</v>
      </c>
    </row>
    <row r="827" s="13" customFormat="1">
      <c r="A827" s="13"/>
      <c r="B827" s="232"/>
      <c r="C827" s="233"/>
      <c r="D827" s="234" t="s">
        <v>160</v>
      </c>
      <c r="E827" s="235" t="s">
        <v>1</v>
      </c>
      <c r="F827" s="236" t="s">
        <v>992</v>
      </c>
      <c r="G827" s="233"/>
      <c r="H827" s="235" t="s">
        <v>1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2" t="s">
        <v>160</v>
      </c>
      <c r="AU827" s="242" t="s">
        <v>89</v>
      </c>
      <c r="AV827" s="13" t="s">
        <v>87</v>
      </c>
      <c r="AW827" s="13" t="s">
        <v>34</v>
      </c>
      <c r="AX827" s="13" t="s">
        <v>79</v>
      </c>
      <c r="AY827" s="242" t="s">
        <v>151</v>
      </c>
    </row>
    <row r="828" s="14" customFormat="1">
      <c r="A828" s="14"/>
      <c r="B828" s="243"/>
      <c r="C828" s="244"/>
      <c r="D828" s="234" t="s">
        <v>160</v>
      </c>
      <c r="E828" s="245" t="s">
        <v>1</v>
      </c>
      <c r="F828" s="246" t="s">
        <v>997</v>
      </c>
      <c r="G828" s="244"/>
      <c r="H828" s="247">
        <v>120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3" t="s">
        <v>160</v>
      </c>
      <c r="AU828" s="253" t="s">
        <v>89</v>
      </c>
      <c r="AV828" s="14" t="s">
        <v>89</v>
      </c>
      <c r="AW828" s="14" t="s">
        <v>34</v>
      </c>
      <c r="AX828" s="14" t="s">
        <v>87</v>
      </c>
      <c r="AY828" s="253" t="s">
        <v>151</v>
      </c>
    </row>
    <row r="829" s="2" customFormat="1" ht="21.75" customHeight="1">
      <c r="A829" s="39"/>
      <c r="B829" s="40"/>
      <c r="C829" s="219" t="s">
        <v>998</v>
      </c>
      <c r="D829" s="219" t="s">
        <v>153</v>
      </c>
      <c r="E829" s="220" t="s">
        <v>999</v>
      </c>
      <c r="F829" s="221" t="s">
        <v>1000</v>
      </c>
      <c r="G829" s="222" t="s">
        <v>156</v>
      </c>
      <c r="H829" s="223">
        <v>2.1200000000000001</v>
      </c>
      <c r="I829" s="224"/>
      <c r="J829" s="225">
        <f>ROUND(I829*H829,2)</f>
        <v>0</v>
      </c>
      <c r="K829" s="221" t="s">
        <v>157</v>
      </c>
      <c r="L829" s="45"/>
      <c r="M829" s="226" t="s">
        <v>1</v>
      </c>
      <c r="N829" s="227" t="s">
        <v>44</v>
      </c>
      <c r="O829" s="92"/>
      <c r="P829" s="228">
        <f>O829*H829</f>
        <v>0</v>
      </c>
      <c r="Q829" s="228">
        <v>0</v>
      </c>
      <c r="R829" s="228">
        <f>Q829*H829</f>
        <v>0</v>
      </c>
      <c r="S829" s="228">
        <v>2.2000000000000002</v>
      </c>
      <c r="T829" s="229">
        <f>S829*H829</f>
        <v>4.6640000000000006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158</v>
      </c>
      <c r="AT829" s="230" t="s">
        <v>153</v>
      </c>
      <c r="AU829" s="230" t="s">
        <v>89</v>
      </c>
      <c r="AY829" s="18" t="s">
        <v>151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87</v>
      </c>
      <c r="BK829" s="231">
        <f>ROUND(I829*H829,2)</f>
        <v>0</v>
      </c>
      <c r="BL829" s="18" t="s">
        <v>158</v>
      </c>
      <c r="BM829" s="230" t="s">
        <v>1001</v>
      </c>
    </row>
    <row r="830" s="13" customFormat="1">
      <c r="A830" s="13"/>
      <c r="B830" s="232"/>
      <c r="C830" s="233"/>
      <c r="D830" s="234" t="s">
        <v>160</v>
      </c>
      <c r="E830" s="235" t="s">
        <v>1</v>
      </c>
      <c r="F830" s="236" t="s">
        <v>211</v>
      </c>
      <c r="G830" s="233"/>
      <c r="H830" s="235" t="s">
        <v>1</v>
      </c>
      <c r="I830" s="237"/>
      <c r="J830" s="233"/>
      <c r="K830" s="233"/>
      <c r="L830" s="238"/>
      <c r="M830" s="239"/>
      <c r="N830" s="240"/>
      <c r="O830" s="240"/>
      <c r="P830" s="240"/>
      <c r="Q830" s="240"/>
      <c r="R830" s="240"/>
      <c r="S830" s="240"/>
      <c r="T830" s="24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2" t="s">
        <v>160</v>
      </c>
      <c r="AU830" s="242" t="s">
        <v>89</v>
      </c>
      <c r="AV830" s="13" t="s">
        <v>87</v>
      </c>
      <c r="AW830" s="13" t="s">
        <v>34</v>
      </c>
      <c r="AX830" s="13" t="s">
        <v>79</v>
      </c>
      <c r="AY830" s="242" t="s">
        <v>151</v>
      </c>
    </row>
    <row r="831" s="13" customFormat="1">
      <c r="A831" s="13"/>
      <c r="B831" s="232"/>
      <c r="C831" s="233"/>
      <c r="D831" s="234" t="s">
        <v>160</v>
      </c>
      <c r="E831" s="235" t="s">
        <v>1</v>
      </c>
      <c r="F831" s="236" t="s">
        <v>1002</v>
      </c>
      <c r="G831" s="233"/>
      <c r="H831" s="235" t="s">
        <v>1</v>
      </c>
      <c r="I831" s="237"/>
      <c r="J831" s="233"/>
      <c r="K831" s="233"/>
      <c r="L831" s="238"/>
      <c r="M831" s="239"/>
      <c r="N831" s="240"/>
      <c r="O831" s="240"/>
      <c r="P831" s="240"/>
      <c r="Q831" s="240"/>
      <c r="R831" s="240"/>
      <c r="S831" s="240"/>
      <c r="T831" s="24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2" t="s">
        <v>160</v>
      </c>
      <c r="AU831" s="242" t="s">
        <v>89</v>
      </c>
      <c r="AV831" s="13" t="s">
        <v>87</v>
      </c>
      <c r="AW831" s="13" t="s">
        <v>34</v>
      </c>
      <c r="AX831" s="13" t="s">
        <v>79</v>
      </c>
      <c r="AY831" s="242" t="s">
        <v>151</v>
      </c>
    </row>
    <row r="832" s="13" customFormat="1">
      <c r="A832" s="13"/>
      <c r="B832" s="232"/>
      <c r="C832" s="233"/>
      <c r="D832" s="234" t="s">
        <v>160</v>
      </c>
      <c r="E832" s="235" t="s">
        <v>1</v>
      </c>
      <c r="F832" s="236" t="s">
        <v>1003</v>
      </c>
      <c r="G832" s="233"/>
      <c r="H832" s="235" t="s">
        <v>1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2" t="s">
        <v>160</v>
      </c>
      <c r="AU832" s="242" t="s">
        <v>89</v>
      </c>
      <c r="AV832" s="13" t="s">
        <v>87</v>
      </c>
      <c r="AW832" s="13" t="s">
        <v>34</v>
      </c>
      <c r="AX832" s="13" t="s">
        <v>79</v>
      </c>
      <c r="AY832" s="242" t="s">
        <v>151</v>
      </c>
    </row>
    <row r="833" s="14" customFormat="1">
      <c r="A833" s="14"/>
      <c r="B833" s="243"/>
      <c r="C833" s="244"/>
      <c r="D833" s="234" t="s">
        <v>160</v>
      </c>
      <c r="E833" s="245" t="s">
        <v>1</v>
      </c>
      <c r="F833" s="246" t="s">
        <v>1004</v>
      </c>
      <c r="G833" s="244"/>
      <c r="H833" s="247">
        <v>1.7709999999999999</v>
      </c>
      <c r="I833" s="248"/>
      <c r="J833" s="244"/>
      <c r="K833" s="244"/>
      <c r="L833" s="249"/>
      <c r="M833" s="250"/>
      <c r="N833" s="251"/>
      <c r="O833" s="251"/>
      <c r="P833" s="251"/>
      <c r="Q833" s="251"/>
      <c r="R833" s="251"/>
      <c r="S833" s="251"/>
      <c r="T833" s="252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3" t="s">
        <v>160</v>
      </c>
      <c r="AU833" s="253" t="s">
        <v>89</v>
      </c>
      <c r="AV833" s="14" t="s">
        <v>89</v>
      </c>
      <c r="AW833" s="14" t="s">
        <v>34</v>
      </c>
      <c r="AX833" s="14" t="s">
        <v>79</v>
      </c>
      <c r="AY833" s="253" t="s">
        <v>151</v>
      </c>
    </row>
    <row r="834" s="14" customFormat="1">
      <c r="A834" s="14"/>
      <c r="B834" s="243"/>
      <c r="C834" s="244"/>
      <c r="D834" s="234" t="s">
        <v>160</v>
      </c>
      <c r="E834" s="245" t="s">
        <v>1</v>
      </c>
      <c r="F834" s="246" t="s">
        <v>1005</v>
      </c>
      <c r="G834" s="244"/>
      <c r="H834" s="247">
        <v>0.34899999999999998</v>
      </c>
      <c r="I834" s="248"/>
      <c r="J834" s="244"/>
      <c r="K834" s="244"/>
      <c r="L834" s="249"/>
      <c r="M834" s="250"/>
      <c r="N834" s="251"/>
      <c r="O834" s="251"/>
      <c r="P834" s="251"/>
      <c r="Q834" s="251"/>
      <c r="R834" s="251"/>
      <c r="S834" s="251"/>
      <c r="T834" s="25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3" t="s">
        <v>160</v>
      </c>
      <c r="AU834" s="253" t="s">
        <v>89</v>
      </c>
      <c r="AV834" s="14" t="s">
        <v>89</v>
      </c>
      <c r="AW834" s="14" t="s">
        <v>34</v>
      </c>
      <c r="AX834" s="14" t="s">
        <v>79</v>
      </c>
      <c r="AY834" s="253" t="s">
        <v>151</v>
      </c>
    </row>
    <row r="835" s="15" customFormat="1">
      <c r="A835" s="15"/>
      <c r="B835" s="254"/>
      <c r="C835" s="255"/>
      <c r="D835" s="234" t="s">
        <v>160</v>
      </c>
      <c r="E835" s="256" t="s">
        <v>1</v>
      </c>
      <c r="F835" s="257" t="s">
        <v>166</v>
      </c>
      <c r="G835" s="255"/>
      <c r="H835" s="258">
        <v>2.1200000000000001</v>
      </c>
      <c r="I835" s="259"/>
      <c r="J835" s="255"/>
      <c r="K835" s="255"/>
      <c r="L835" s="260"/>
      <c r="M835" s="261"/>
      <c r="N835" s="262"/>
      <c r="O835" s="262"/>
      <c r="P835" s="262"/>
      <c r="Q835" s="262"/>
      <c r="R835" s="262"/>
      <c r="S835" s="262"/>
      <c r="T835" s="263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64" t="s">
        <v>160</v>
      </c>
      <c r="AU835" s="264" t="s">
        <v>89</v>
      </c>
      <c r="AV835" s="15" t="s">
        <v>158</v>
      </c>
      <c r="AW835" s="15" t="s">
        <v>34</v>
      </c>
      <c r="AX835" s="15" t="s">
        <v>87</v>
      </c>
      <c r="AY835" s="264" t="s">
        <v>151</v>
      </c>
    </row>
    <row r="836" s="13" customFormat="1">
      <c r="A836" s="13"/>
      <c r="B836" s="232"/>
      <c r="C836" s="233"/>
      <c r="D836" s="234" t="s">
        <v>160</v>
      </c>
      <c r="E836" s="235" t="s">
        <v>1</v>
      </c>
      <c r="F836" s="236" t="s">
        <v>167</v>
      </c>
      <c r="G836" s="233"/>
      <c r="H836" s="235" t="s">
        <v>1</v>
      </c>
      <c r="I836" s="237"/>
      <c r="J836" s="233"/>
      <c r="K836" s="233"/>
      <c r="L836" s="238"/>
      <c r="M836" s="239"/>
      <c r="N836" s="240"/>
      <c r="O836" s="240"/>
      <c r="P836" s="240"/>
      <c r="Q836" s="240"/>
      <c r="R836" s="240"/>
      <c r="S836" s="240"/>
      <c r="T836" s="24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2" t="s">
        <v>160</v>
      </c>
      <c r="AU836" s="242" t="s">
        <v>89</v>
      </c>
      <c r="AV836" s="13" t="s">
        <v>87</v>
      </c>
      <c r="AW836" s="13" t="s">
        <v>34</v>
      </c>
      <c r="AX836" s="13" t="s">
        <v>79</v>
      </c>
      <c r="AY836" s="242" t="s">
        <v>151</v>
      </c>
    </row>
    <row r="837" s="13" customFormat="1">
      <c r="A837" s="13"/>
      <c r="B837" s="232"/>
      <c r="C837" s="233"/>
      <c r="D837" s="234" t="s">
        <v>160</v>
      </c>
      <c r="E837" s="235" t="s">
        <v>1</v>
      </c>
      <c r="F837" s="236" t="s">
        <v>1006</v>
      </c>
      <c r="G837" s="233"/>
      <c r="H837" s="235" t="s">
        <v>1</v>
      </c>
      <c r="I837" s="237"/>
      <c r="J837" s="233"/>
      <c r="K837" s="233"/>
      <c r="L837" s="238"/>
      <c r="M837" s="239"/>
      <c r="N837" s="240"/>
      <c r="O837" s="240"/>
      <c r="P837" s="240"/>
      <c r="Q837" s="240"/>
      <c r="R837" s="240"/>
      <c r="S837" s="240"/>
      <c r="T837" s="24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2" t="s">
        <v>160</v>
      </c>
      <c r="AU837" s="242" t="s">
        <v>89</v>
      </c>
      <c r="AV837" s="13" t="s">
        <v>87</v>
      </c>
      <c r="AW837" s="13" t="s">
        <v>34</v>
      </c>
      <c r="AX837" s="13" t="s">
        <v>79</v>
      </c>
      <c r="AY837" s="242" t="s">
        <v>151</v>
      </c>
    </row>
    <row r="838" s="2" customFormat="1" ht="21.75" customHeight="1">
      <c r="A838" s="39"/>
      <c r="B838" s="40"/>
      <c r="C838" s="219" t="s">
        <v>1007</v>
      </c>
      <c r="D838" s="219" t="s">
        <v>153</v>
      </c>
      <c r="E838" s="220" t="s">
        <v>1008</v>
      </c>
      <c r="F838" s="221" t="s">
        <v>1009</v>
      </c>
      <c r="G838" s="222" t="s">
        <v>156</v>
      </c>
      <c r="H838" s="223">
        <v>11.800000000000001</v>
      </c>
      <c r="I838" s="224"/>
      <c r="J838" s="225">
        <f>ROUND(I838*H838,2)</f>
        <v>0</v>
      </c>
      <c r="K838" s="221" t="s">
        <v>157</v>
      </c>
      <c r="L838" s="45"/>
      <c r="M838" s="226" t="s">
        <v>1</v>
      </c>
      <c r="N838" s="227" t="s">
        <v>44</v>
      </c>
      <c r="O838" s="92"/>
      <c r="P838" s="228">
        <f>O838*H838</f>
        <v>0</v>
      </c>
      <c r="Q838" s="228">
        <v>0</v>
      </c>
      <c r="R838" s="228">
        <f>Q838*H838</f>
        <v>0</v>
      </c>
      <c r="S838" s="228">
        <v>2.2000000000000002</v>
      </c>
      <c r="T838" s="229">
        <f>S838*H838</f>
        <v>25.960000000000004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30" t="s">
        <v>158</v>
      </c>
      <c r="AT838" s="230" t="s">
        <v>153</v>
      </c>
      <c r="AU838" s="230" t="s">
        <v>89</v>
      </c>
      <c r="AY838" s="18" t="s">
        <v>151</v>
      </c>
      <c r="BE838" s="231">
        <f>IF(N838="základní",J838,0)</f>
        <v>0</v>
      </c>
      <c r="BF838" s="231">
        <f>IF(N838="snížená",J838,0)</f>
        <v>0</v>
      </c>
      <c r="BG838" s="231">
        <f>IF(N838="zákl. přenesená",J838,0)</f>
        <v>0</v>
      </c>
      <c r="BH838" s="231">
        <f>IF(N838="sníž. přenesená",J838,0)</f>
        <v>0</v>
      </c>
      <c r="BI838" s="231">
        <f>IF(N838="nulová",J838,0)</f>
        <v>0</v>
      </c>
      <c r="BJ838" s="18" t="s">
        <v>87</v>
      </c>
      <c r="BK838" s="231">
        <f>ROUND(I838*H838,2)</f>
        <v>0</v>
      </c>
      <c r="BL838" s="18" t="s">
        <v>158</v>
      </c>
      <c r="BM838" s="230" t="s">
        <v>1010</v>
      </c>
    </row>
    <row r="839" s="13" customFormat="1">
      <c r="A839" s="13"/>
      <c r="B839" s="232"/>
      <c r="C839" s="233"/>
      <c r="D839" s="234" t="s">
        <v>160</v>
      </c>
      <c r="E839" s="235" t="s">
        <v>1</v>
      </c>
      <c r="F839" s="236" t="s">
        <v>211</v>
      </c>
      <c r="G839" s="233"/>
      <c r="H839" s="235" t="s">
        <v>1</v>
      </c>
      <c r="I839" s="237"/>
      <c r="J839" s="233"/>
      <c r="K839" s="233"/>
      <c r="L839" s="238"/>
      <c r="M839" s="239"/>
      <c r="N839" s="240"/>
      <c r="O839" s="240"/>
      <c r="P839" s="240"/>
      <c r="Q839" s="240"/>
      <c r="R839" s="240"/>
      <c r="S839" s="240"/>
      <c r="T839" s="24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2" t="s">
        <v>160</v>
      </c>
      <c r="AU839" s="242" t="s">
        <v>89</v>
      </c>
      <c r="AV839" s="13" t="s">
        <v>87</v>
      </c>
      <c r="AW839" s="13" t="s">
        <v>34</v>
      </c>
      <c r="AX839" s="13" t="s">
        <v>79</v>
      </c>
      <c r="AY839" s="242" t="s">
        <v>151</v>
      </c>
    </row>
    <row r="840" s="13" customFormat="1">
      <c r="A840" s="13"/>
      <c r="B840" s="232"/>
      <c r="C840" s="233"/>
      <c r="D840" s="234" t="s">
        <v>160</v>
      </c>
      <c r="E840" s="235" t="s">
        <v>1</v>
      </c>
      <c r="F840" s="236" t="s">
        <v>1011</v>
      </c>
      <c r="G840" s="233"/>
      <c r="H840" s="235" t="s">
        <v>1</v>
      </c>
      <c r="I840" s="237"/>
      <c r="J840" s="233"/>
      <c r="K840" s="233"/>
      <c r="L840" s="238"/>
      <c r="M840" s="239"/>
      <c r="N840" s="240"/>
      <c r="O840" s="240"/>
      <c r="P840" s="240"/>
      <c r="Q840" s="240"/>
      <c r="R840" s="240"/>
      <c r="S840" s="240"/>
      <c r="T840" s="24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2" t="s">
        <v>160</v>
      </c>
      <c r="AU840" s="242" t="s">
        <v>89</v>
      </c>
      <c r="AV840" s="13" t="s">
        <v>87</v>
      </c>
      <c r="AW840" s="13" t="s">
        <v>34</v>
      </c>
      <c r="AX840" s="13" t="s">
        <v>79</v>
      </c>
      <c r="AY840" s="242" t="s">
        <v>151</v>
      </c>
    </row>
    <row r="841" s="13" customFormat="1">
      <c r="A841" s="13"/>
      <c r="B841" s="232"/>
      <c r="C841" s="233"/>
      <c r="D841" s="234" t="s">
        <v>160</v>
      </c>
      <c r="E841" s="235" t="s">
        <v>1</v>
      </c>
      <c r="F841" s="236" t="s">
        <v>1012</v>
      </c>
      <c r="G841" s="233"/>
      <c r="H841" s="235" t="s">
        <v>1</v>
      </c>
      <c r="I841" s="237"/>
      <c r="J841" s="233"/>
      <c r="K841" s="233"/>
      <c r="L841" s="238"/>
      <c r="M841" s="239"/>
      <c r="N841" s="240"/>
      <c r="O841" s="240"/>
      <c r="P841" s="240"/>
      <c r="Q841" s="240"/>
      <c r="R841" s="240"/>
      <c r="S841" s="240"/>
      <c r="T841" s="241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2" t="s">
        <v>160</v>
      </c>
      <c r="AU841" s="242" t="s">
        <v>89</v>
      </c>
      <c r="AV841" s="13" t="s">
        <v>87</v>
      </c>
      <c r="AW841" s="13" t="s">
        <v>34</v>
      </c>
      <c r="AX841" s="13" t="s">
        <v>79</v>
      </c>
      <c r="AY841" s="242" t="s">
        <v>151</v>
      </c>
    </row>
    <row r="842" s="14" customFormat="1">
      <c r="A842" s="14"/>
      <c r="B842" s="243"/>
      <c r="C842" s="244"/>
      <c r="D842" s="234" t="s">
        <v>160</v>
      </c>
      <c r="E842" s="245" t="s">
        <v>1</v>
      </c>
      <c r="F842" s="246" t="s">
        <v>1013</v>
      </c>
      <c r="G842" s="244"/>
      <c r="H842" s="247">
        <v>4.0830000000000002</v>
      </c>
      <c r="I842" s="248"/>
      <c r="J842" s="244"/>
      <c r="K842" s="244"/>
      <c r="L842" s="249"/>
      <c r="M842" s="250"/>
      <c r="N842" s="251"/>
      <c r="O842" s="251"/>
      <c r="P842" s="251"/>
      <c r="Q842" s="251"/>
      <c r="R842" s="251"/>
      <c r="S842" s="251"/>
      <c r="T842" s="252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3" t="s">
        <v>160</v>
      </c>
      <c r="AU842" s="253" t="s">
        <v>89</v>
      </c>
      <c r="AV842" s="14" t="s">
        <v>89</v>
      </c>
      <c r="AW842" s="14" t="s">
        <v>34</v>
      </c>
      <c r="AX842" s="14" t="s">
        <v>79</v>
      </c>
      <c r="AY842" s="253" t="s">
        <v>151</v>
      </c>
    </row>
    <row r="843" s="14" customFormat="1">
      <c r="A843" s="14"/>
      <c r="B843" s="243"/>
      <c r="C843" s="244"/>
      <c r="D843" s="234" t="s">
        <v>160</v>
      </c>
      <c r="E843" s="245" t="s">
        <v>1</v>
      </c>
      <c r="F843" s="246" t="s">
        <v>1014</v>
      </c>
      <c r="G843" s="244"/>
      <c r="H843" s="247">
        <v>1.7809999999999999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3" t="s">
        <v>160</v>
      </c>
      <c r="AU843" s="253" t="s">
        <v>89</v>
      </c>
      <c r="AV843" s="14" t="s">
        <v>89</v>
      </c>
      <c r="AW843" s="14" t="s">
        <v>34</v>
      </c>
      <c r="AX843" s="14" t="s">
        <v>79</v>
      </c>
      <c r="AY843" s="253" t="s">
        <v>151</v>
      </c>
    </row>
    <row r="844" s="14" customFormat="1">
      <c r="A844" s="14"/>
      <c r="B844" s="243"/>
      <c r="C844" s="244"/>
      <c r="D844" s="234" t="s">
        <v>160</v>
      </c>
      <c r="E844" s="245" t="s">
        <v>1</v>
      </c>
      <c r="F844" s="246" t="s">
        <v>1015</v>
      </c>
      <c r="G844" s="244"/>
      <c r="H844" s="247">
        <v>4.7690000000000001</v>
      </c>
      <c r="I844" s="248"/>
      <c r="J844" s="244"/>
      <c r="K844" s="244"/>
      <c r="L844" s="249"/>
      <c r="M844" s="250"/>
      <c r="N844" s="251"/>
      <c r="O844" s="251"/>
      <c r="P844" s="251"/>
      <c r="Q844" s="251"/>
      <c r="R844" s="251"/>
      <c r="S844" s="251"/>
      <c r="T844" s="25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3" t="s">
        <v>160</v>
      </c>
      <c r="AU844" s="253" t="s">
        <v>89</v>
      </c>
      <c r="AV844" s="14" t="s">
        <v>89</v>
      </c>
      <c r="AW844" s="14" t="s">
        <v>34</v>
      </c>
      <c r="AX844" s="14" t="s">
        <v>79</v>
      </c>
      <c r="AY844" s="253" t="s">
        <v>151</v>
      </c>
    </row>
    <row r="845" s="14" customFormat="1">
      <c r="A845" s="14"/>
      <c r="B845" s="243"/>
      <c r="C845" s="244"/>
      <c r="D845" s="234" t="s">
        <v>160</v>
      </c>
      <c r="E845" s="245" t="s">
        <v>1</v>
      </c>
      <c r="F845" s="246" t="s">
        <v>1016</v>
      </c>
      <c r="G845" s="244"/>
      <c r="H845" s="247">
        <v>1.167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3" t="s">
        <v>160</v>
      </c>
      <c r="AU845" s="253" t="s">
        <v>89</v>
      </c>
      <c r="AV845" s="14" t="s">
        <v>89</v>
      </c>
      <c r="AW845" s="14" t="s">
        <v>34</v>
      </c>
      <c r="AX845" s="14" t="s">
        <v>79</v>
      </c>
      <c r="AY845" s="253" t="s">
        <v>151</v>
      </c>
    </row>
    <row r="846" s="15" customFormat="1">
      <c r="A846" s="15"/>
      <c r="B846" s="254"/>
      <c r="C846" s="255"/>
      <c r="D846" s="234" t="s">
        <v>160</v>
      </c>
      <c r="E846" s="256" t="s">
        <v>1</v>
      </c>
      <c r="F846" s="257" t="s">
        <v>166</v>
      </c>
      <c r="G846" s="255"/>
      <c r="H846" s="258">
        <v>11.800000000000001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4" t="s">
        <v>160</v>
      </c>
      <c r="AU846" s="264" t="s">
        <v>89</v>
      </c>
      <c r="AV846" s="15" t="s">
        <v>158</v>
      </c>
      <c r="AW846" s="15" t="s">
        <v>34</v>
      </c>
      <c r="AX846" s="15" t="s">
        <v>87</v>
      </c>
      <c r="AY846" s="264" t="s">
        <v>151</v>
      </c>
    </row>
    <row r="847" s="2" customFormat="1" ht="16.5" customHeight="1">
      <c r="A847" s="39"/>
      <c r="B847" s="40"/>
      <c r="C847" s="219" t="s">
        <v>1017</v>
      </c>
      <c r="D847" s="219" t="s">
        <v>153</v>
      </c>
      <c r="E847" s="220" t="s">
        <v>1018</v>
      </c>
      <c r="F847" s="221" t="s">
        <v>1019</v>
      </c>
      <c r="G847" s="222" t="s">
        <v>156</v>
      </c>
      <c r="H847" s="223">
        <v>2.1200000000000001</v>
      </c>
      <c r="I847" s="224"/>
      <c r="J847" s="225">
        <f>ROUND(I847*H847,2)</f>
        <v>0</v>
      </c>
      <c r="K847" s="221" t="s">
        <v>157</v>
      </c>
      <c r="L847" s="45"/>
      <c r="M847" s="226" t="s">
        <v>1</v>
      </c>
      <c r="N847" s="227" t="s">
        <v>44</v>
      </c>
      <c r="O847" s="92"/>
      <c r="P847" s="228">
        <f>O847*H847</f>
        <v>0</v>
      </c>
      <c r="Q847" s="228">
        <v>0</v>
      </c>
      <c r="R847" s="228">
        <f>Q847*H847</f>
        <v>0</v>
      </c>
      <c r="S847" s="228">
        <v>0.043999999999999997</v>
      </c>
      <c r="T847" s="229">
        <f>S847*H847</f>
        <v>0.093280000000000002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158</v>
      </c>
      <c r="AT847" s="230" t="s">
        <v>153</v>
      </c>
      <c r="AU847" s="230" t="s">
        <v>89</v>
      </c>
      <c r="AY847" s="18" t="s">
        <v>151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87</v>
      </c>
      <c r="BK847" s="231">
        <f>ROUND(I847*H847,2)</f>
        <v>0</v>
      </c>
      <c r="BL847" s="18" t="s">
        <v>158</v>
      </c>
      <c r="BM847" s="230" t="s">
        <v>1020</v>
      </c>
    </row>
    <row r="848" s="13" customFormat="1">
      <c r="A848" s="13"/>
      <c r="B848" s="232"/>
      <c r="C848" s="233"/>
      <c r="D848" s="234" t="s">
        <v>160</v>
      </c>
      <c r="E848" s="235" t="s">
        <v>1</v>
      </c>
      <c r="F848" s="236" t="s">
        <v>1021</v>
      </c>
      <c r="G848" s="233"/>
      <c r="H848" s="235" t="s">
        <v>1</v>
      </c>
      <c r="I848" s="237"/>
      <c r="J848" s="233"/>
      <c r="K848" s="233"/>
      <c r="L848" s="238"/>
      <c r="M848" s="239"/>
      <c r="N848" s="240"/>
      <c r="O848" s="240"/>
      <c r="P848" s="240"/>
      <c r="Q848" s="240"/>
      <c r="R848" s="240"/>
      <c r="S848" s="240"/>
      <c r="T848" s="241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2" t="s">
        <v>160</v>
      </c>
      <c r="AU848" s="242" t="s">
        <v>89</v>
      </c>
      <c r="AV848" s="13" t="s">
        <v>87</v>
      </c>
      <c r="AW848" s="13" t="s">
        <v>34</v>
      </c>
      <c r="AX848" s="13" t="s">
        <v>79</v>
      </c>
      <c r="AY848" s="242" t="s">
        <v>151</v>
      </c>
    </row>
    <row r="849" s="14" customFormat="1">
      <c r="A849" s="14"/>
      <c r="B849" s="243"/>
      <c r="C849" s="244"/>
      <c r="D849" s="234" t="s">
        <v>160</v>
      </c>
      <c r="E849" s="245" t="s">
        <v>1</v>
      </c>
      <c r="F849" s="246" t="s">
        <v>1022</v>
      </c>
      <c r="G849" s="244"/>
      <c r="H849" s="247">
        <v>2.1200000000000001</v>
      </c>
      <c r="I849" s="248"/>
      <c r="J849" s="244"/>
      <c r="K849" s="244"/>
      <c r="L849" s="249"/>
      <c r="M849" s="250"/>
      <c r="N849" s="251"/>
      <c r="O849" s="251"/>
      <c r="P849" s="251"/>
      <c r="Q849" s="251"/>
      <c r="R849" s="251"/>
      <c r="S849" s="251"/>
      <c r="T849" s="25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3" t="s">
        <v>160</v>
      </c>
      <c r="AU849" s="253" t="s">
        <v>89</v>
      </c>
      <c r="AV849" s="14" t="s">
        <v>89</v>
      </c>
      <c r="AW849" s="14" t="s">
        <v>34</v>
      </c>
      <c r="AX849" s="14" t="s">
        <v>87</v>
      </c>
      <c r="AY849" s="253" t="s">
        <v>151</v>
      </c>
    </row>
    <row r="850" s="2" customFormat="1" ht="16.5" customHeight="1">
      <c r="A850" s="39"/>
      <c r="B850" s="40"/>
      <c r="C850" s="219" t="s">
        <v>1023</v>
      </c>
      <c r="D850" s="219" t="s">
        <v>153</v>
      </c>
      <c r="E850" s="220" t="s">
        <v>1024</v>
      </c>
      <c r="F850" s="221" t="s">
        <v>1025</v>
      </c>
      <c r="G850" s="222" t="s">
        <v>156</v>
      </c>
      <c r="H850" s="223">
        <v>11.800000000000001</v>
      </c>
      <c r="I850" s="224"/>
      <c r="J850" s="225">
        <f>ROUND(I850*H850,2)</f>
        <v>0</v>
      </c>
      <c r="K850" s="221" t="s">
        <v>157</v>
      </c>
      <c r="L850" s="45"/>
      <c r="M850" s="226" t="s">
        <v>1</v>
      </c>
      <c r="N850" s="227" t="s">
        <v>44</v>
      </c>
      <c r="O850" s="92"/>
      <c r="P850" s="228">
        <f>O850*H850</f>
        <v>0</v>
      </c>
      <c r="Q850" s="228">
        <v>0</v>
      </c>
      <c r="R850" s="228">
        <f>Q850*H850</f>
        <v>0</v>
      </c>
      <c r="S850" s="228">
        <v>0.029000000000000001</v>
      </c>
      <c r="T850" s="229">
        <f>S850*H850</f>
        <v>0.34220000000000006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0" t="s">
        <v>158</v>
      </c>
      <c r="AT850" s="230" t="s">
        <v>153</v>
      </c>
      <c r="AU850" s="230" t="s">
        <v>89</v>
      </c>
      <c r="AY850" s="18" t="s">
        <v>151</v>
      </c>
      <c r="BE850" s="231">
        <f>IF(N850="základní",J850,0)</f>
        <v>0</v>
      </c>
      <c r="BF850" s="231">
        <f>IF(N850="snížená",J850,0)</f>
        <v>0</v>
      </c>
      <c r="BG850" s="231">
        <f>IF(N850="zákl. přenesená",J850,0)</f>
        <v>0</v>
      </c>
      <c r="BH850" s="231">
        <f>IF(N850="sníž. přenesená",J850,0)</f>
        <v>0</v>
      </c>
      <c r="BI850" s="231">
        <f>IF(N850="nulová",J850,0)</f>
        <v>0</v>
      </c>
      <c r="BJ850" s="18" t="s">
        <v>87</v>
      </c>
      <c r="BK850" s="231">
        <f>ROUND(I850*H850,2)</f>
        <v>0</v>
      </c>
      <c r="BL850" s="18" t="s">
        <v>158</v>
      </c>
      <c r="BM850" s="230" t="s">
        <v>1026</v>
      </c>
    </row>
    <row r="851" s="13" customFormat="1">
      <c r="A851" s="13"/>
      <c r="B851" s="232"/>
      <c r="C851" s="233"/>
      <c r="D851" s="234" t="s">
        <v>160</v>
      </c>
      <c r="E851" s="235" t="s">
        <v>1</v>
      </c>
      <c r="F851" s="236" t="s">
        <v>1027</v>
      </c>
      <c r="G851" s="233"/>
      <c r="H851" s="235" t="s">
        <v>1</v>
      </c>
      <c r="I851" s="237"/>
      <c r="J851" s="233"/>
      <c r="K851" s="233"/>
      <c r="L851" s="238"/>
      <c r="M851" s="239"/>
      <c r="N851" s="240"/>
      <c r="O851" s="240"/>
      <c r="P851" s="240"/>
      <c r="Q851" s="240"/>
      <c r="R851" s="240"/>
      <c r="S851" s="240"/>
      <c r="T851" s="241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2" t="s">
        <v>160</v>
      </c>
      <c r="AU851" s="242" t="s">
        <v>89</v>
      </c>
      <c r="AV851" s="13" t="s">
        <v>87</v>
      </c>
      <c r="AW851" s="13" t="s">
        <v>34</v>
      </c>
      <c r="AX851" s="13" t="s">
        <v>79</v>
      </c>
      <c r="AY851" s="242" t="s">
        <v>151</v>
      </c>
    </row>
    <row r="852" s="14" customFormat="1">
      <c r="A852" s="14"/>
      <c r="B852" s="243"/>
      <c r="C852" s="244"/>
      <c r="D852" s="234" t="s">
        <v>160</v>
      </c>
      <c r="E852" s="245" t="s">
        <v>1</v>
      </c>
      <c r="F852" s="246" t="s">
        <v>1028</v>
      </c>
      <c r="G852" s="244"/>
      <c r="H852" s="247">
        <v>11.800000000000001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3" t="s">
        <v>160</v>
      </c>
      <c r="AU852" s="253" t="s">
        <v>89</v>
      </c>
      <c r="AV852" s="14" t="s">
        <v>89</v>
      </c>
      <c r="AW852" s="14" t="s">
        <v>34</v>
      </c>
      <c r="AX852" s="14" t="s">
        <v>87</v>
      </c>
      <c r="AY852" s="253" t="s">
        <v>151</v>
      </c>
    </row>
    <row r="853" s="2" customFormat="1" ht="16.5" customHeight="1">
      <c r="A853" s="39"/>
      <c r="B853" s="40"/>
      <c r="C853" s="219" t="s">
        <v>1029</v>
      </c>
      <c r="D853" s="219" t="s">
        <v>153</v>
      </c>
      <c r="E853" s="220" t="s">
        <v>1030</v>
      </c>
      <c r="F853" s="221" t="s">
        <v>1031</v>
      </c>
      <c r="G853" s="222" t="s">
        <v>232</v>
      </c>
      <c r="H853" s="223">
        <v>3</v>
      </c>
      <c r="I853" s="224"/>
      <c r="J853" s="225">
        <f>ROUND(I853*H853,2)</f>
        <v>0</v>
      </c>
      <c r="K853" s="221" t="s">
        <v>157</v>
      </c>
      <c r="L853" s="45"/>
      <c r="M853" s="226" t="s">
        <v>1</v>
      </c>
      <c r="N853" s="227" t="s">
        <v>44</v>
      </c>
      <c r="O853" s="92"/>
      <c r="P853" s="228">
        <f>O853*H853</f>
        <v>0</v>
      </c>
      <c r="Q853" s="228">
        <v>0</v>
      </c>
      <c r="R853" s="228">
        <f>Q853*H853</f>
        <v>0</v>
      </c>
      <c r="S853" s="228">
        <v>0.27600000000000002</v>
      </c>
      <c r="T853" s="229">
        <f>S853*H853</f>
        <v>0.82800000000000007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209</v>
      </c>
      <c r="AT853" s="230" t="s">
        <v>153</v>
      </c>
      <c r="AU853" s="230" t="s">
        <v>89</v>
      </c>
      <c r="AY853" s="18" t="s">
        <v>151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87</v>
      </c>
      <c r="BK853" s="231">
        <f>ROUND(I853*H853,2)</f>
        <v>0</v>
      </c>
      <c r="BL853" s="18" t="s">
        <v>209</v>
      </c>
      <c r="BM853" s="230" t="s">
        <v>1032</v>
      </c>
    </row>
    <row r="854" s="13" customFormat="1">
      <c r="A854" s="13"/>
      <c r="B854" s="232"/>
      <c r="C854" s="233"/>
      <c r="D854" s="234" t="s">
        <v>160</v>
      </c>
      <c r="E854" s="235" t="s">
        <v>1</v>
      </c>
      <c r="F854" s="236" t="s">
        <v>1033</v>
      </c>
      <c r="G854" s="233"/>
      <c r="H854" s="235" t="s">
        <v>1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2" t="s">
        <v>160</v>
      </c>
      <c r="AU854" s="242" t="s">
        <v>89</v>
      </c>
      <c r="AV854" s="13" t="s">
        <v>87</v>
      </c>
      <c r="AW854" s="13" t="s">
        <v>34</v>
      </c>
      <c r="AX854" s="13" t="s">
        <v>79</v>
      </c>
      <c r="AY854" s="242" t="s">
        <v>151</v>
      </c>
    </row>
    <row r="855" s="13" customFormat="1">
      <c r="A855" s="13"/>
      <c r="B855" s="232"/>
      <c r="C855" s="233"/>
      <c r="D855" s="234" t="s">
        <v>160</v>
      </c>
      <c r="E855" s="235" t="s">
        <v>1</v>
      </c>
      <c r="F855" s="236" t="s">
        <v>211</v>
      </c>
      <c r="G855" s="233"/>
      <c r="H855" s="235" t="s">
        <v>1</v>
      </c>
      <c r="I855" s="237"/>
      <c r="J855" s="233"/>
      <c r="K855" s="233"/>
      <c r="L855" s="238"/>
      <c r="M855" s="239"/>
      <c r="N855" s="240"/>
      <c r="O855" s="240"/>
      <c r="P855" s="240"/>
      <c r="Q855" s="240"/>
      <c r="R855" s="240"/>
      <c r="S855" s="240"/>
      <c r="T855" s="24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2" t="s">
        <v>160</v>
      </c>
      <c r="AU855" s="242" t="s">
        <v>89</v>
      </c>
      <c r="AV855" s="13" t="s">
        <v>87</v>
      </c>
      <c r="AW855" s="13" t="s">
        <v>34</v>
      </c>
      <c r="AX855" s="13" t="s">
        <v>79</v>
      </c>
      <c r="AY855" s="242" t="s">
        <v>151</v>
      </c>
    </row>
    <row r="856" s="14" customFormat="1">
      <c r="A856" s="14"/>
      <c r="B856" s="243"/>
      <c r="C856" s="244"/>
      <c r="D856" s="234" t="s">
        <v>160</v>
      </c>
      <c r="E856" s="245" t="s">
        <v>1</v>
      </c>
      <c r="F856" s="246" t="s">
        <v>176</v>
      </c>
      <c r="G856" s="244"/>
      <c r="H856" s="247">
        <v>3</v>
      </c>
      <c r="I856" s="248"/>
      <c r="J856" s="244"/>
      <c r="K856" s="244"/>
      <c r="L856" s="249"/>
      <c r="M856" s="250"/>
      <c r="N856" s="251"/>
      <c r="O856" s="251"/>
      <c r="P856" s="251"/>
      <c r="Q856" s="251"/>
      <c r="R856" s="251"/>
      <c r="S856" s="251"/>
      <c r="T856" s="25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3" t="s">
        <v>160</v>
      </c>
      <c r="AU856" s="253" t="s">
        <v>89</v>
      </c>
      <c r="AV856" s="14" t="s">
        <v>89</v>
      </c>
      <c r="AW856" s="14" t="s">
        <v>34</v>
      </c>
      <c r="AX856" s="14" t="s">
        <v>87</v>
      </c>
      <c r="AY856" s="253" t="s">
        <v>151</v>
      </c>
    </row>
    <row r="857" s="2" customFormat="1" ht="16.5" customHeight="1">
      <c r="A857" s="39"/>
      <c r="B857" s="40"/>
      <c r="C857" s="219" t="s">
        <v>1034</v>
      </c>
      <c r="D857" s="219" t="s">
        <v>153</v>
      </c>
      <c r="E857" s="220" t="s">
        <v>1035</v>
      </c>
      <c r="F857" s="221" t="s">
        <v>1036</v>
      </c>
      <c r="G857" s="222" t="s">
        <v>156</v>
      </c>
      <c r="H857" s="223">
        <v>0.51900000000000002</v>
      </c>
      <c r="I857" s="224"/>
      <c r="J857" s="225">
        <f>ROUND(I857*H857,2)</f>
        <v>0</v>
      </c>
      <c r="K857" s="221" t="s">
        <v>157</v>
      </c>
      <c r="L857" s="45"/>
      <c r="M857" s="226" t="s">
        <v>1</v>
      </c>
      <c r="N857" s="227" t="s">
        <v>44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1.8</v>
      </c>
      <c r="T857" s="229">
        <f>S857*H857</f>
        <v>0.93420000000000003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209</v>
      </c>
      <c r="AT857" s="230" t="s">
        <v>153</v>
      </c>
      <c r="AU857" s="230" t="s">
        <v>89</v>
      </c>
      <c r="AY857" s="18" t="s">
        <v>151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87</v>
      </c>
      <c r="BK857" s="231">
        <f>ROUND(I857*H857,2)</f>
        <v>0</v>
      </c>
      <c r="BL857" s="18" t="s">
        <v>209</v>
      </c>
      <c r="BM857" s="230" t="s">
        <v>1037</v>
      </c>
    </row>
    <row r="858" s="13" customFormat="1">
      <c r="A858" s="13"/>
      <c r="B858" s="232"/>
      <c r="C858" s="233"/>
      <c r="D858" s="234" t="s">
        <v>160</v>
      </c>
      <c r="E858" s="235" t="s">
        <v>1</v>
      </c>
      <c r="F858" s="236" t="s">
        <v>1033</v>
      </c>
      <c r="G858" s="233"/>
      <c r="H858" s="235" t="s">
        <v>1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2" t="s">
        <v>160</v>
      </c>
      <c r="AU858" s="242" t="s">
        <v>89</v>
      </c>
      <c r="AV858" s="13" t="s">
        <v>87</v>
      </c>
      <c r="AW858" s="13" t="s">
        <v>34</v>
      </c>
      <c r="AX858" s="13" t="s">
        <v>79</v>
      </c>
      <c r="AY858" s="242" t="s">
        <v>151</v>
      </c>
    </row>
    <row r="859" s="13" customFormat="1">
      <c r="A859" s="13"/>
      <c r="B859" s="232"/>
      <c r="C859" s="233"/>
      <c r="D859" s="234" t="s">
        <v>160</v>
      </c>
      <c r="E859" s="235" t="s">
        <v>1</v>
      </c>
      <c r="F859" s="236" t="s">
        <v>211</v>
      </c>
      <c r="G859" s="233"/>
      <c r="H859" s="235" t="s">
        <v>1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2" t="s">
        <v>160</v>
      </c>
      <c r="AU859" s="242" t="s">
        <v>89</v>
      </c>
      <c r="AV859" s="13" t="s">
        <v>87</v>
      </c>
      <c r="AW859" s="13" t="s">
        <v>34</v>
      </c>
      <c r="AX859" s="13" t="s">
        <v>79</v>
      </c>
      <c r="AY859" s="242" t="s">
        <v>151</v>
      </c>
    </row>
    <row r="860" s="14" customFormat="1">
      <c r="A860" s="14"/>
      <c r="B860" s="243"/>
      <c r="C860" s="244"/>
      <c r="D860" s="234" t="s">
        <v>160</v>
      </c>
      <c r="E860" s="245" t="s">
        <v>1</v>
      </c>
      <c r="F860" s="246" t="s">
        <v>1038</v>
      </c>
      <c r="G860" s="244"/>
      <c r="H860" s="247">
        <v>0.34599999999999997</v>
      </c>
      <c r="I860" s="248"/>
      <c r="J860" s="244"/>
      <c r="K860" s="244"/>
      <c r="L860" s="249"/>
      <c r="M860" s="250"/>
      <c r="N860" s="251"/>
      <c r="O860" s="251"/>
      <c r="P860" s="251"/>
      <c r="Q860" s="251"/>
      <c r="R860" s="251"/>
      <c r="S860" s="251"/>
      <c r="T860" s="25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3" t="s">
        <v>160</v>
      </c>
      <c r="AU860" s="253" t="s">
        <v>89</v>
      </c>
      <c r="AV860" s="14" t="s">
        <v>89</v>
      </c>
      <c r="AW860" s="14" t="s">
        <v>34</v>
      </c>
      <c r="AX860" s="14" t="s">
        <v>79</v>
      </c>
      <c r="AY860" s="253" t="s">
        <v>151</v>
      </c>
    </row>
    <row r="861" s="14" customFormat="1">
      <c r="A861" s="14"/>
      <c r="B861" s="243"/>
      <c r="C861" s="244"/>
      <c r="D861" s="234" t="s">
        <v>160</v>
      </c>
      <c r="E861" s="245" t="s">
        <v>1</v>
      </c>
      <c r="F861" s="246" t="s">
        <v>1039</v>
      </c>
      <c r="G861" s="244"/>
      <c r="H861" s="247">
        <v>0.17299999999999999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3" t="s">
        <v>160</v>
      </c>
      <c r="AU861" s="253" t="s">
        <v>89</v>
      </c>
      <c r="AV861" s="14" t="s">
        <v>89</v>
      </c>
      <c r="AW861" s="14" t="s">
        <v>34</v>
      </c>
      <c r="AX861" s="14" t="s">
        <v>79</v>
      </c>
      <c r="AY861" s="253" t="s">
        <v>151</v>
      </c>
    </row>
    <row r="862" s="15" customFormat="1">
      <c r="A862" s="15"/>
      <c r="B862" s="254"/>
      <c r="C862" s="255"/>
      <c r="D862" s="234" t="s">
        <v>160</v>
      </c>
      <c r="E862" s="256" t="s">
        <v>1</v>
      </c>
      <c r="F862" s="257" t="s">
        <v>166</v>
      </c>
      <c r="G862" s="255"/>
      <c r="H862" s="258">
        <v>0.51900000000000002</v>
      </c>
      <c r="I862" s="259"/>
      <c r="J862" s="255"/>
      <c r="K862" s="255"/>
      <c r="L862" s="260"/>
      <c r="M862" s="261"/>
      <c r="N862" s="262"/>
      <c r="O862" s="262"/>
      <c r="P862" s="262"/>
      <c r="Q862" s="262"/>
      <c r="R862" s="262"/>
      <c r="S862" s="262"/>
      <c r="T862" s="263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64" t="s">
        <v>160</v>
      </c>
      <c r="AU862" s="264" t="s">
        <v>89</v>
      </c>
      <c r="AV862" s="15" t="s">
        <v>158</v>
      </c>
      <c r="AW862" s="15" t="s">
        <v>34</v>
      </c>
      <c r="AX862" s="15" t="s">
        <v>87</v>
      </c>
      <c r="AY862" s="264" t="s">
        <v>151</v>
      </c>
    </row>
    <row r="863" s="2" customFormat="1" ht="16.5" customHeight="1">
      <c r="A863" s="39"/>
      <c r="B863" s="40"/>
      <c r="C863" s="219" t="s">
        <v>1040</v>
      </c>
      <c r="D863" s="219" t="s">
        <v>153</v>
      </c>
      <c r="E863" s="220" t="s">
        <v>1041</v>
      </c>
      <c r="F863" s="221" t="s">
        <v>1042</v>
      </c>
      <c r="G863" s="222" t="s">
        <v>156</v>
      </c>
      <c r="H863" s="223">
        <v>1.397</v>
      </c>
      <c r="I863" s="224"/>
      <c r="J863" s="225">
        <f>ROUND(I863*H863,2)</f>
        <v>0</v>
      </c>
      <c r="K863" s="221" t="s">
        <v>157</v>
      </c>
      <c r="L863" s="45"/>
      <c r="M863" s="226" t="s">
        <v>1</v>
      </c>
      <c r="N863" s="227" t="s">
        <v>44</v>
      </c>
      <c r="O863" s="92"/>
      <c r="P863" s="228">
        <f>O863*H863</f>
        <v>0</v>
      </c>
      <c r="Q863" s="228">
        <v>0</v>
      </c>
      <c r="R863" s="228">
        <f>Q863*H863</f>
        <v>0</v>
      </c>
      <c r="S863" s="228">
        <v>1.8</v>
      </c>
      <c r="T863" s="229">
        <f>S863*H863</f>
        <v>2.5146000000000002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0" t="s">
        <v>209</v>
      </c>
      <c r="AT863" s="230" t="s">
        <v>153</v>
      </c>
      <c r="AU863" s="230" t="s">
        <v>89</v>
      </c>
      <c r="AY863" s="18" t="s">
        <v>151</v>
      </c>
      <c r="BE863" s="231">
        <f>IF(N863="základní",J863,0)</f>
        <v>0</v>
      </c>
      <c r="BF863" s="231">
        <f>IF(N863="snížená",J863,0)</f>
        <v>0</v>
      </c>
      <c r="BG863" s="231">
        <f>IF(N863="zákl. přenesená",J863,0)</f>
        <v>0</v>
      </c>
      <c r="BH863" s="231">
        <f>IF(N863="sníž. přenesená",J863,0)</f>
        <v>0</v>
      </c>
      <c r="BI863" s="231">
        <f>IF(N863="nulová",J863,0)</f>
        <v>0</v>
      </c>
      <c r="BJ863" s="18" t="s">
        <v>87</v>
      </c>
      <c r="BK863" s="231">
        <f>ROUND(I863*H863,2)</f>
        <v>0</v>
      </c>
      <c r="BL863" s="18" t="s">
        <v>209</v>
      </c>
      <c r="BM863" s="230" t="s">
        <v>1043</v>
      </c>
    </row>
    <row r="864" s="13" customFormat="1">
      <c r="A864" s="13"/>
      <c r="B864" s="232"/>
      <c r="C864" s="233"/>
      <c r="D864" s="234" t="s">
        <v>160</v>
      </c>
      <c r="E864" s="235" t="s">
        <v>1</v>
      </c>
      <c r="F864" s="236" t="s">
        <v>1033</v>
      </c>
      <c r="G864" s="233"/>
      <c r="H864" s="235" t="s">
        <v>1</v>
      </c>
      <c r="I864" s="237"/>
      <c r="J864" s="233"/>
      <c r="K864" s="233"/>
      <c r="L864" s="238"/>
      <c r="M864" s="239"/>
      <c r="N864" s="240"/>
      <c r="O864" s="240"/>
      <c r="P864" s="240"/>
      <c r="Q864" s="240"/>
      <c r="R864" s="240"/>
      <c r="S864" s="240"/>
      <c r="T864" s="241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2" t="s">
        <v>160</v>
      </c>
      <c r="AU864" s="242" t="s">
        <v>89</v>
      </c>
      <c r="AV864" s="13" t="s">
        <v>87</v>
      </c>
      <c r="AW864" s="13" t="s">
        <v>34</v>
      </c>
      <c r="AX864" s="13" t="s">
        <v>79</v>
      </c>
      <c r="AY864" s="242" t="s">
        <v>151</v>
      </c>
    </row>
    <row r="865" s="13" customFormat="1">
      <c r="A865" s="13"/>
      <c r="B865" s="232"/>
      <c r="C865" s="233"/>
      <c r="D865" s="234" t="s">
        <v>160</v>
      </c>
      <c r="E865" s="235" t="s">
        <v>1</v>
      </c>
      <c r="F865" s="236" t="s">
        <v>211</v>
      </c>
      <c r="G865" s="233"/>
      <c r="H865" s="235" t="s">
        <v>1</v>
      </c>
      <c r="I865" s="237"/>
      <c r="J865" s="233"/>
      <c r="K865" s="233"/>
      <c r="L865" s="238"/>
      <c r="M865" s="239"/>
      <c r="N865" s="240"/>
      <c r="O865" s="240"/>
      <c r="P865" s="240"/>
      <c r="Q865" s="240"/>
      <c r="R865" s="240"/>
      <c r="S865" s="240"/>
      <c r="T865" s="241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2" t="s">
        <v>160</v>
      </c>
      <c r="AU865" s="242" t="s">
        <v>89</v>
      </c>
      <c r="AV865" s="13" t="s">
        <v>87</v>
      </c>
      <c r="AW865" s="13" t="s">
        <v>34</v>
      </c>
      <c r="AX865" s="13" t="s">
        <v>79</v>
      </c>
      <c r="AY865" s="242" t="s">
        <v>151</v>
      </c>
    </row>
    <row r="866" s="14" customFormat="1">
      <c r="A866" s="14"/>
      <c r="B866" s="243"/>
      <c r="C866" s="244"/>
      <c r="D866" s="234" t="s">
        <v>160</v>
      </c>
      <c r="E866" s="245" t="s">
        <v>1</v>
      </c>
      <c r="F866" s="246" t="s">
        <v>1044</v>
      </c>
      <c r="G866" s="244"/>
      <c r="H866" s="247">
        <v>0.378</v>
      </c>
      <c r="I866" s="248"/>
      <c r="J866" s="244"/>
      <c r="K866" s="244"/>
      <c r="L866" s="249"/>
      <c r="M866" s="250"/>
      <c r="N866" s="251"/>
      <c r="O866" s="251"/>
      <c r="P866" s="251"/>
      <c r="Q866" s="251"/>
      <c r="R866" s="251"/>
      <c r="S866" s="251"/>
      <c r="T866" s="252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3" t="s">
        <v>160</v>
      </c>
      <c r="AU866" s="253" t="s">
        <v>89</v>
      </c>
      <c r="AV866" s="14" t="s">
        <v>89</v>
      </c>
      <c r="AW866" s="14" t="s">
        <v>34</v>
      </c>
      <c r="AX866" s="14" t="s">
        <v>79</v>
      </c>
      <c r="AY866" s="253" t="s">
        <v>151</v>
      </c>
    </row>
    <row r="867" s="13" customFormat="1">
      <c r="A867" s="13"/>
      <c r="B867" s="232"/>
      <c r="C867" s="233"/>
      <c r="D867" s="234" t="s">
        <v>160</v>
      </c>
      <c r="E867" s="235" t="s">
        <v>1</v>
      </c>
      <c r="F867" s="236" t="s">
        <v>214</v>
      </c>
      <c r="G867" s="233"/>
      <c r="H867" s="235" t="s">
        <v>1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2" t="s">
        <v>160</v>
      </c>
      <c r="AU867" s="242" t="s">
        <v>89</v>
      </c>
      <c r="AV867" s="13" t="s">
        <v>87</v>
      </c>
      <c r="AW867" s="13" t="s">
        <v>34</v>
      </c>
      <c r="AX867" s="13" t="s">
        <v>79</v>
      </c>
      <c r="AY867" s="242" t="s">
        <v>151</v>
      </c>
    </row>
    <row r="868" s="14" customFormat="1">
      <c r="A868" s="14"/>
      <c r="B868" s="243"/>
      <c r="C868" s="244"/>
      <c r="D868" s="234" t="s">
        <v>160</v>
      </c>
      <c r="E868" s="245" t="s">
        <v>1</v>
      </c>
      <c r="F868" s="246" t="s">
        <v>1045</v>
      </c>
      <c r="G868" s="244"/>
      <c r="H868" s="247">
        <v>0.55300000000000005</v>
      </c>
      <c r="I868" s="248"/>
      <c r="J868" s="244"/>
      <c r="K868" s="244"/>
      <c r="L868" s="249"/>
      <c r="M868" s="250"/>
      <c r="N868" s="251"/>
      <c r="O868" s="251"/>
      <c r="P868" s="251"/>
      <c r="Q868" s="251"/>
      <c r="R868" s="251"/>
      <c r="S868" s="251"/>
      <c r="T868" s="252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3" t="s">
        <v>160</v>
      </c>
      <c r="AU868" s="253" t="s">
        <v>89</v>
      </c>
      <c r="AV868" s="14" t="s">
        <v>89</v>
      </c>
      <c r="AW868" s="14" t="s">
        <v>34</v>
      </c>
      <c r="AX868" s="14" t="s">
        <v>79</v>
      </c>
      <c r="AY868" s="253" t="s">
        <v>151</v>
      </c>
    </row>
    <row r="869" s="14" customFormat="1">
      <c r="A869" s="14"/>
      <c r="B869" s="243"/>
      <c r="C869" s="244"/>
      <c r="D869" s="234" t="s">
        <v>160</v>
      </c>
      <c r="E869" s="245" t="s">
        <v>1</v>
      </c>
      <c r="F869" s="246" t="s">
        <v>1046</v>
      </c>
      <c r="G869" s="244"/>
      <c r="H869" s="247">
        <v>0.46600000000000003</v>
      </c>
      <c r="I869" s="248"/>
      <c r="J869" s="244"/>
      <c r="K869" s="244"/>
      <c r="L869" s="249"/>
      <c r="M869" s="250"/>
      <c r="N869" s="251"/>
      <c r="O869" s="251"/>
      <c r="P869" s="251"/>
      <c r="Q869" s="251"/>
      <c r="R869" s="251"/>
      <c r="S869" s="251"/>
      <c r="T869" s="252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3" t="s">
        <v>160</v>
      </c>
      <c r="AU869" s="253" t="s">
        <v>89</v>
      </c>
      <c r="AV869" s="14" t="s">
        <v>89</v>
      </c>
      <c r="AW869" s="14" t="s">
        <v>34</v>
      </c>
      <c r="AX869" s="14" t="s">
        <v>79</v>
      </c>
      <c r="AY869" s="253" t="s">
        <v>151</v>
      </c>
    </row>
    <row r="870" s="15" customFormat="1">
      <c r="A870" s="15"/>
      <c r="B870" s="254"/>
      <c r="C870" s="255"/>
      <c r="D870" s="234" t="s">
        <v>160</v>
      </c>
      <c r="E870" s="256" t="s">
        <v>1</v>
      </c>
      <c r="F870" s="257" t="s">
        <v>166</v>
      </c>
      <c r="G870" s="255"/>
      <c r="H870" s="258">
        <v>1.397</v>
      </c>
      <c r="I870" s="259"/>
      <c r="J870" s="255"/>
      <c r="K870" s="255"/>
      <c r="L870" s="260"/>
      <c r="M870" s="261"/>
      <c r="N870" s="262"/>
      <c r="O870" s="262"/>
      <c r="P870" s="262"/>
      <c r="Q870" s="262"/>
      <c r="R870" s="262"/>
      <c r="S870" s="262"/>
      <c r="T870" s="263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4" t="s">
        <v>160</v>
      </c>
      <c r="AU870" s="264" t="s">
        <v>89</v>
      </c>
      <c r="AV870" s="15" t="s">
        <v>158</v>
      </c>
      <c r="AW870" s="15" t="s">
        <v>34</v>
      </c>
      <c r="AX870" s="15" t="s">
        <v>87</v>
      </c>
      <c r="AY870" s="264" t="s">
        <v>151</v>
      </c>
    </row>
    <row r="871" s="2" customFormat="1" ht="16.5" customHeight="1">
      <c r="A871" s="39"/>
      <c r="B871" s="40"/>
      <c r="C871" s="219" t="s">
        <v>1047</v>
      </c>
      <c r="D871" s="219" t="s">
        <v>153</v>
      </c>
      <c r="E871" s="220" t="s">
        <v>1048</v>
      </c>
      <c r="F871" s="221" t="s">
        <v>1049</v>
      </c>
      <c r="G871" s="222" t="s">
        <v>156</v>
      </c>
      <c r="H871" s="223">
        <v>4.5</v>
      </c>
      <c r="I871" s="224"/>
      <c r="J871" s="225">
        <f>ROUND(I871*H871,2)</f>
        <v>0</v>
      </c>
      <c r="K871" s="221" t="s">
        <v>157</v>
      </c>
      <c r="L871" s="45"/>
      <c r="M871" s="226" t="s">
        <v>1</v>
      </c>
      <c r="N871" s="227" t="s">
        <v>44</v>
      </c>
      <c r="O871" s="92"/>
      <c r="P871" s="228">
        <f>O871*H871</f>
        <v>0</v>
      </c>
      <c r="Q871" s="228">
        <v>0</v>
      </c>
      <c r="R871" s="228">
        <f>Q871*H871</f>
        <v>0</v>
      </c>
      <c r="S871" s="228">
        <v>1.8</v>
      </c>
      <c r="T871" s="229">
        <f>S871*H871</f>
        <v>8.0999999999999996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209</v>
      </c>
      <c r="AT871" s="230" t="s">
        <v>153</v>
      </c>
      <c r="AU871" s="230" t="s">
        <v>89</v>
      </c>
      <c r="AY871" s="18" t="s">
        <v>151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87</v>
      </c>
      <c r="BK871" s="231">
        <f>ROUND(I871*H871,2)</f>
        <v>0</v>
      </c>
      <c r="BL871" s="18" t="s">
        <v>209</v>
      </c>
      <c r="BM871" s="230" t="s">
        <v>1050</v>
      </c>
    </row>
    <row r="872" s="13" customFormat="1">
      <c r="A872" s="13"/>
      <c r="B872" s="232"/>
      <c r="C872" s="233"/>
      <c r="D872" s="234" t="s">
        <v>160</v>
      </c>
      <c r="E872" s="235" t="s">
        <v>1</v>
      </c>
      <c r="F872" s="236" t="s">
        <v>1033</v>
      </c>
      <c r="G872" s="233"/>
      <c r="H872" s="235" t="s">
        <v>1</v>
      </c>
      <c r="I872" s="237"/>
      <c r="J872" s="233"/>
      <c r="K872" s="233"/>
      <c r="L872" s="238"/>
      <c r="M872" s="239"/>
      <c r="N872" s="240"/>
      <c r="O872" s="240"/>
      <c r="P872" s="240"/>
      <c r="Q872" s="240"/>
      <c r="R872" s="240"/>
      <c r="S872" s="240"/>
      <c r="T872" s="241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2" t="s">
        <v>160</v>
      </c>
      <c r="AU872" s="242" t="s">
        <v>89</v>
      </c>
      <c r="AV872" s="13" t="s">
        <v>87</v>
      </c>
      <c r="AW872" s="13" t="s">
        <v>34</v>
      </c>
      <c r="AX872" s="13" t="s">
        <v>79</v>
      </c>
      <c r="AY872" s="242" t="s">
        <v>151</v>
      </c>
    </row>
    <row r="873" s="13" customFormat="1">
      <c r="A873" s="13"/>
      <c r="B873" s="232"/>
      <c r="C873" s="233"/>
      <c r="D873" s="234" t="s">
        <v>160</v>
      </c>
      <c r="E873" s="235" t="s">
        <v>1</v>
      </c>
      <c r="F873" s="236" t="s">
        <v>211</v>
      </c>
      <c r="G873" s="233"/>
      <c r="H873" s="235" t="s">
        <v>1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2" t="s">
        <v>160</v>
      </c>
      <c r="AU873" s="242" t="s">
        <v>89</v>
      </c>
      <c r="AV873" s="13" t="s">
        <v>87</v>
      </c>
      <c r="AW873" s="13" t="s">
        <v>34</v>
      </c>
      <c r="AX873" s="13" t="s">
        <v>79</v>
      </c>
      <c r="AY873" s="242" t="s">
        <v>151</v>
      </c>
    </row>
    <row r="874" s="14" customFormat="1">
      <c r="A874" s="14"/>
      <c r="B874" s="243"/>
      <c r="C874" s="244"/>
      <c r="D874" s="234" t="s">
        <v>160</v>
      </c>
      <c r="E874" s="245" t="s">
        <v>1</v>
      </c>
      <c r="F874" s="246" t="s">
        <v>1051</v>
      </c>
      <c r="G874" s="244"/>
      <c r="H874" s="247">
        <v>0.628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3" t="s">
        <v>160</v>
      </c>
      <c r="AU874" s="253" t="s">
        <v>89</v>
      </c>
      <c r="AV874" s="14" t="s">
        <v>89</v>
      </c>
      <c r="AW874" s="14" t="s">
        <v>34</v>
      </c>
      <c r="AX874" s="14" t="s">
        <v>79</v>
      </c>
      <c r="AY874" s="253" t="s">
        <v>151</v>
      </c>
    </row>
    <row r="875" s="14" customFormat="1">
      <c r="A875" s="14"/>
      <c r="B875" s="243"/>
      <c r="C875" s="244"/>
      <c r="D875" s="234" t="s">
        <v>160</v>
      </c>
      <c r="E875" s="245" t="s">
        <v>1</v>
      </c>
      <c r="F875" s="246" t="s">
        <v>1052</v>
      </c>
      <c r="G875" s="244"/>
      <c r="H875" s="247">
        <v>1.425</v>
      </c>
      <c r="I875" s="248"/>
      <c r="J875" s="244"/>
      <c r="K875" s="244"/>
      <c r="L875" s="249"/>
      <c r="M875" s="250"/>
      <c r="N875" s="251"/>
      <c r="O875" s="251"/>
      <c r="P875" s="251"/>
      <c r="Q875" s="251"/>
      <c r="R875" s="251"/>
      <c r="S875" s="251"/>
      <c r="T875" s="25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3" t="s">
        <v>160</v>
      </c>
      <c r="AU875" s="253" t="s">
        <v>89</v>
      </c>
      <c r="AV875" s="14" t="s">
        <v>89</v>
      </c>
      <c r="AW875" s="14" t="s">
        <v>34</v>
      </c>
      <c r="AX875" s="14" t="s">
        <v>79</v>
      </c>
      <c r="AY875" s="253" t="s">
        <v>151</v>
      </c>
    </row>
    <row r="876" s="14" customFormat="1">
      <c r="A876" s="14"/>
      <c r="B876" s="243"/>
      <c r="C876" s="244"/>
      <c r="D876" s="234" t="s">
        <v>160</v>
      </c>
      <c r="E876" s="245" t="s">
        <v>1</v>
      </c>
      <c r="F876" s="246" t="s">
        <v>1053</v>
      </c>
      <c r="G876" s="244"/>
      <c r="H876" s="247">
        <v>1.1759999999999999</v>
      </c>
      <c r="I876" s="248"/>
      <c r="J876" s="244"/>
      <c r="K876" s="244"/>
      <c r="L876" s="249"/>
      <c r="M876" s="250"/>
      <c r="N876" s="251"/>
      <c r="O876" s="251"/>
      <c r="P876" s="251"/>
      <c r="Q876" s="251"/>
      <c r="R876" s="251"/>
      <c r="S876" s="251"/>
      <c r="T876" s="252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3" t="s">
        <v>160</v>
      </c>
      <c r="AU876" s="253" t="s">
        <v>89</v>
      </c>
      <c r="AV876" s="14" t="s">
        <v>89</v>
      </c>
      <c r="AW876" s="14" t="s">
        <v>34</v>
      </c>
      <c r="AX876" s="14" t="s">
        <v>79</v>
      </c>
      <c r="AY876" s="253" t="s">
        <v>151</v>
      </c>
    </row>
    <row r="877" s="13" customFormat="1">
      <c r="A877" s="13"/>
      <c r="B877" s="232"/>
      <c r="C877" s="233"/>
      <c r="D877" s="234" t="s">
        <v>160</v>
      </c>
      <c r="E877" s="235" t="s">
        <v>1</v>
      </c>
      <c r="F877" s="236" t="s">
        <v>214</v>
      </c>
      <c r="G877" s="233"/>
      <c r="H877" s="235" t="s">
        <v>1</v>
      </c>
      <c r="I877" s="237"/>
      <c r="J877" s="233"/>
      <c r="K877" s="233"/>
      <c r="L877" s="238"/>
      <c r="M877" s="239"/>
      <c r="N877" s="240"/>
      <c r="O877" s="240"/>
      <c r="P877" s="240"/>
      <c r="Q877" s="240"/>
      <c r="R877" s="240"/>
      <c r="S877" s="240"/>
      <c r="T877" s="241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2" t="s">
        <v>160</v>
      </c>
      <c r="AU877" s="242" t="s">
        <v>89</v>
      </c>
      <c r="AV877" s="13" t="s">
        <v>87</v>
      </c>
      <c r="AW877" s="13" t="s">
        <v>34</v>
      </c>
      <c r="AX877" s="13" t="s">
        <v>79</v>
      </c>
      <c r="AY877" s="242" t="s">
        <v>151</v>
      </c>
    </row>
    <row r="878" s="14" customFormat="1">
      <c r="A878" s="14"/>
      <c r="B878" s="243"/>
      <c r="C878" s="244"/>
      <c r="D878" s="234" t="s">
        <v>160</v>
      </c>
      <c r="E878" s="245" t="s">
        <v>1</v>
      </c>
      <c r="F878" s="246" t="s">
        <v>1054</v>
      </c>
      <c r="G878" s="244"/>
      <c r="H878" s="247">
        <v>0.79200000000000004</v>
      </c>
      <c r="I878" s="248"/>
      <c r="J878" s="244"/>
      <c r="K878" s="244"/>
      <c r="L878" s="249"/>
      <c r="M878" s="250"/>
      <c r="N878" s="251"/>
      <c r="O878" s="251"/>
      <c r="P878" s="251"/>
      <c r="Q878" s="251"/>
      <c r="R878" s="251"/>
      <c r="S878" s="251"/>
      <c r="T878" s="252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3" t="s">
        <v>160</v>
      </c>
      <c r="AU878" s="253" t="s">
        <v>89</v>
      </c>
      <c r="AV878" s="14" t="s">
        <v>89</v>
      </c>
      <c r="AW878" s="14" t="s">
        <v>34</v>
      </c>
      <c r="AX878" s="14" t="s">
        <v>79</v>
      </c>
      <c r="AY878" s="253" t="s">
        <v>151</v>
      </c>
    </row>
    <row r="879" s="14" customFormat="1">
      <c r="A879" s="14"/>
      <c r="B879" s="243"/>
      <c r="C879" s="244"/>
      <c r="D879" s="234" t="s">
        <v>160</v>
      </c>
      <c r="E879" s="245" t="s">
        <v>1</v>
      </c>
      <c r="F879" s="246" t="s">
        <v>1055</v>
      </c>
      <c r="G879" s="244"/>
      <c r="H879" s="247">
        <v>0.47899999999999998</v>
      </c>
      <c r="I879" s="248"/>
      <c r="J879" s="244"/>
      <c r="K879" s="244"/>
      <c r="L879" s="249"/>
      <c r="M879" s="250"/>
      <c r="N879" s="251"/>
      <c r="O879" s="251"/>
      <c r="P879" s="251"/>
      <c r="Q879" s="251"/>
      <c r="R879" s="251"/>
      <c r="S879" s="251"/>
      <c r="T879" s="25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3" t="s">
        <v>160</v>
      </c>
      <c r="AU879" s="253" t="s">
        <v>89</v>
      </c>
      <c r="AV879" s="14" t="s">
        <v>89</v>
      </c>
      <c r="AW879" s="14" t="s">
        <v>34</v>
      </c>
      <c r="AX879" s="14" t="s">
        <v>79</v>
      </c>
      <c r="AY879" s="253" t="s">
        <v>151</v>
      </c>
    </row>
    <row r="880" s="15" customFormat="1">
      <c r="A880" s="15"/>
      <c r="B880" s="254"/>
      <c r="C880" s="255"/>
      <c r="D880" s="234" t="s">
        <v>160</v>
      </c>
      <c r="E880" s="256" t="s">
        <v>1</v>
      </c>
      <c r="F880" s="257" t="s">
        <v>166</v>
      </c>
      <c r="G880" s="255"/>
      <c r="H880" s="258">
        <v>4.5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64" t="s">
        <v>160</v>
      </c>
      <c r="AU880" s="264" t="s">
        <v>89</v>
      </c>
      <c r="AV880" s="15" t="s">
        <v>158</v>
      </c>
      <c r="AW880" s="15" t="s">
        <v>34</v>
      </c>
      <c r="AX880" s="15" t="s">
        <v>87</v>
      </c>
      <c r="AY880" s="264" t="s">
        <v>151</v>
      </c>
    </row>
    <row r="881" s="2" customFormat="1" ht="16.5" customHeight="1">
      <c r="A881" s="39"/>
      <c r="B881" s="40"/>
      <c r="C881" s="219" t="s">
        <v>1056</v>
      </c>
      <c r="D881" s="219" t="s">
        <v>153</v>
      </c>
      <c r="E881" s="220" t="s">
        <v>1057</v>
      </c>
      <c r="F881" s="221" t="s">
        <v>1058</v>
      </c>
      <c r="G881" s="222" t="s">
        <v>208</v>
      </c>
      <c r="H881" s="223">
        <v>55</v>
      </c>
      <c r="I881" s="224"/>
      <c r="J881" s="225">
        <f>ROUND(I881*H881,2)</f>
        <v>0</v>
      </c>
      <c r="K881" s="221" t="s">
        <v>157</v>
      </c>
      <c r="L881" s="45"/>
      <c r="M881" s="226" t="s">
        <v>1</v>
      </c>
      <c r="N881" s="227" t="s">
        <v>44</v>
      </c>
      <c r="O881" s="92"/>
      <c r="P881" s="228">
        <f>O881*H881</f>
        <v>0</v>
      </c>
      <c r="Q881" s="228">
        <v>0</v>
      </c>
      <c r="R881" s="228">
        <f>Q881*H881</f>
        <v>0</v>
      </c>
      <c r="S881" s="228">
        <v>0.045999999999999999</v>
      </c>
      <c r="T881" s="229">
        <f>S881*H881</f>
        <v>2.5299999999999998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0" t="s">
        <v>158</v>
      </c>
      <c r="AT881" s="230" t="s">
        <v>153</v>
      </c>
      <c r="AU881" s="230" t="s">
        <v>89</v>
      </c>
      <c r="AY881" s="18" t="s">
        <v>151</v>
      </c>
      <c r="BE881" s="231">
        <f>IF(N881="základní",J881,0)</f>
        <v>0</v>
      </c>
      <c r="BF881" s="231">
        <f>IF(N881="snížená",J881,0)</f>
        <v>0</v>
      </c>
      <c r="BG881" s="231">
        <f>IF(N881="zákl. přenesená",J881,0)</f>
        <v>0</v>
      </c>
      <c r="BH881" s="231">
        <f>IF(N881="sníž. přenesená",J881,0)</f>
        <v>0</v>
      </c>
      <c r="BI881" s="231">
        <f>IF(N881="nulová",J881,0)</f>
        <v>0</v>
      </c>
      <c r="BJ881" s="18" t="s">
        <v>87</v>
      </c>
      <c r="BK881" s="231">
        <f>ROUND(I881*H881,2)</f>
        <v>0</v>
      </c>
      <c r="BL881" s="18" t="s">
        <v>158</v>
      </c>
      <c r="BM881" s="230" t="s">
        <v>1059</v>
      </c>
    </row>
    <row r="882" s="13" customFormat="1">
      <c r="A882" s="13"/>
      <c r="B882" s="232"/>
      <c r="C882" s="233"/>
      <c r="D882" s="234" t="s">
        <v>160</v>
      </c>
      <c r="E882" s="235" t="s">
        <v>1</v>
      </c>
      <c r="F882" s="236" t="s">
        <v>1060</v>
      </c>
      <c r="G882" s="233"/>
      <c r="H882" s="235" t="s">
        <v>1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2" t="s">
        <v>160</v>
      </c>
      <c r="AU882" s="242" t="s">
        <v>89</v>
      </c>
      <c r="AV882" s="13" t="s">
        <v>87</v>
      </c>
      <c r="AW882" s="13" t="s">
        <v>34</v>
      </c>
      <c r="AX882" s="13" t="s">
        <v>79</v>
      </c>
      <c r="AY882" s="242" t="s">
        <v>151</v>
      </c>
    </row>
    <row r="883" s="13" customFormat="1">
      <c r="A883" s="13"/>
      <c r="B883" s="232"/>
      <c r="C883" s="233"/>
      <c r="D883" s="234" t="s">
        <v>160</v>
      </c>
      <c r="E883" s="235" t="s">
        <v>1</v>
      </c>
      <c r="F883" s="236" t="s">
        <v>1061</v>
      </c>
      <c r="G883" s="233"/>
      <c r="H883" s="235" t="s">
        <v>1</v>
      </c>
      <c r="I883" s="237"/>
      <c r="J883" s="233"/>
      <c r="K883" s="233"/>
      <c r="L883" s="238"/>
      <c r="M883" s="239"/>
      <c r="N883" s="240"/>
      <c r="O883" s="240"/>
      <c r="P883" s="240"/>
      <c r="Q883" s="240"/>
      <c r="R883" s="240"/>
      <c r="S883" s="240"/>
      <c r="T883" s="241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2" t="s">
        <v>160</v>
      </c>
      <c r="AU883" s="242" t="s">
        <v>89</v>
      </c>
      <c r="AV883" s="13" t="s">
        <v>87</v>
      </c>
      <c r="AW883" s="13" t="s">
        <v>34</v>
      </c>
      <c r="AX883" s="13" t="s">
        <v>79</v>
      </c>
      <c r="AY883" s="242" t="s">
        <v>151</v>
      </c>
    </row>
    <row r="884" s="14" customFormat="1">
      <c r="A884" s="14"/>
      <c r="B884" s="243"/>
      <c r="C884" s="244"/>
      <c r="D884" s="234" t="s">
        <v>160</v>
      </c>
      <c r="E884" s="245" t="s">
        <v>1</v>
      </c>
      <c r="F884" s="246" t="s">
        <v>1062</v>
      </c>
      <c r="G884" s="244"/>
      <c r="H884" s="247">
        <v>55</v>
      </c>
      <c r="I884" s="248"/>
      <c r="J884" s="244"/>
      <c r="K884" s="244"/>
      <c r="L884" s="249"/>
      <c r="M884" s="250"/>
      <c r="N884" s="251"/>
      <c r="O884" s="251"/>
      <c r="P884" s="251"/>
      <c r="Q884" s="251"/>
      <c r="R884" s="251"/>
      <c r="S884" s="251"/>
      <c r="T884" s="252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3" t="s">
        <v>160</v>
      </c>
      <c r="AU884" s="253" t="s">
        <v>89</v>
      </c>
      <c r="AV884" s="14" t="s">
        <v>89</v>
      </c>
      <c r="AW884" s="14" t="s">
        <v>34</v>
      </c>
      <c r="AX884" s="14" t="s">
        <v>87</v>
      </c>
      <c r="AY884" s="253" t="s">
        <v>151</v>
      </c>
    </row>
    <row r="885" s="2" customFormat="1" ht="16.5" customHeight="1">
      <c r="A885" s="39"/>
      <c r="B885" s="40"/>
      <c r="C885" s="219" t="s">
        <v>1063</v>
      </c>
      <c r="D885" s="219" t="s">
        <v>153</v>
      </c>
      <c r="E885" s="220" t="s">
        <v>1064</v>
      </c>
      <c r="F885" s="221" t="s">
        <v>1065</v>
      </c>
      <c r="G885" s="222" t="s">
        <v>208</v>
      </c>
      <c r="H885" s="223">
        <v>5.2999999999999998</v>
      </c>
      <c r="I885" s="224"/>
      <c r="J885" s="225">
        <f>ROUND(I885*H885,2)</f>
        <v>0</v>
      </c>
      <c r="K885" s="221" t="s">
        <v>157</v>
      </c>
      <c r="L885" s="45"/>
      <c r="M885" s="226" t="s">
        <v>1</v>
      </c>
      <c r="N885" s="227" t="s">
        <v>44</v>
      </c>
      <c r="O885" s="92"/>
      <c r="P885" s="228">
        <f>O885*H885</f>
        <v>0</v>
      </c>
      <c r="Q885" s="228">
        <v>0</v>
      </c>
      <c r="R885" s="228">
        <f>Q885*H885</f>
        <v>0</v>
      </c>
      <c r="S885" s="228">
        <v>0.048000000000000001</v>
      </c>
      <c r="T885" s="229">
        <f>S885*H885</f>
        <v>0.25440000000000002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209</v>
      </c>
      <c r="AT885" s="230" t="s">
        <v>153</v>
      </c>
      <c r="AU885" s="230" t="s">
        <v>89</v>
      </c>
      <c r="AY885" s="18" t="s">
        <v>151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87</v>
      </c>
      <c r="BK885" s="231">
        <f>ROUND(I885*H885,2)</f>
        <v>0</v>
      </c>
      <c r="BL885" s="18" t="s">
        <v>209</v>
      </c>
      <c r="BM885" s="230" t="s">
        <v>1066</v>
      </c>
    </row>
    <row r="886" s="13" customFormat="1">
      <c r="A886" s="13"/>
      <c r="B886" s="232"/>
      <c r="C886" s="233"/>
      <c r="D886" s="234" t="s">
        <v>160</v>
      </c>
      <c r="E886" s="235" t="s">
        <v>1</v>
      </c>
      <c r="F886" s="236" t="s">
        <v>211</v>
      </c>
      <c r="G886" s="233"/>
      <c r="H886" s="235" t="s">
        <v>1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2" t="s">
        <v>160</v>
      </c>
      <c r="AU886" s="242" t="s">
        <v>89</v>
      </c>
      <c r="AV886" s="13" t="s">
        <v>87</v>
      </c>
      <c r="AW886" s="13" t="s">
        <v>34</v>
      </c>
      <c r="AX886" s="13" t="s">
        <v>79</v>
      </c>
      <c r="AY886" s="242" t="s">
        <v>151</v>
      </c>
    </row>
    <row r="887" s="14" customFormat="1">
      <c r="A887" s="14"/>
      <c r="B887" s="243"/>
      <c r="C887" s="244"/>
      <c r="D887" s="234" t="s">
        <v>160</v>
      </c>
      <c r="E887" s="245" t="s">
        <v>1</v>
      </c>
      <c r="F887" s="246" t="s">
        <v>1067</v>
      </c>
      <c r="G887" s="244"/>
      <c r="H887" s="247">
        <v>2.3879999999999999</v>
      </c>
      <c r="I887" s="248"/>
      <c r="J887" s="244"/>
      <c r="K887" s="244"/>
      <c r="L887" s="249"/>
      <c r="M887" s="250"/>
      <c r="N887" s="251"/>
      <c r="O887" s="251"/>
      <c r="P887" s="251"/>
      <c r="Q887" s="251"/>
      <c r="R887" s="251"/>
      <c r="S887" s="251"/>
      <c r="T887" s="25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3" t="s">
        <v>160</v>
      </c>
      <c r="AU887" s="253" t="s">
        <v>89</v>
      </c>
      <c r="AV887" s="14" t="s">
        <v>89</v>
      </c>
      <c r="AW887" s="14" t="s">
        <v>34</v>
      </c>
      <c r="AX887" s="14" t="s">
        <v>79</v>
      </c>
      <c r="AY887" s="253" t="s">
        <v>151</v>
      </c>
    </row>
    <row r="888" s="13" customFormat="1">
      <c r="A888" s="13"/>
      <c r="B888" s="232"/>
      <c r="C888" s="233"/>
      <c r="D888" s="234" t="s">
        <v>160</v>
      </c>
      <c r="E888" s="235" t="s">
        <v>1</v>
      </c>
      <c r="F888" s="236" t="s">
        <v>214</v>
      </c>
      <c r="G888" s="233"/>
      <c r="H888" s="235" t="s">
        <v>1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2" t="s">
        <v>160</v>
      </c>
      <c r="AU888" s="242" t="s">
        <v>89</v>
      </c>
      <c r="AV888" s="13" t="s">
        <v>87</v>
      </c>
      <c r="AW888" s="13" t="s">
        <v>34</v>
      </c>
      <c r="AX888" s="13" t="s">
        <v>79</v>
      </c>
      <c r="AY888" s="242" t="s">
        <v>151</v>
      </c>
    </row>
    <row r="889" s="14" customFormat="1">
      <c r="A889" s="14"/>
      <c r="B889" s="243"/>
      <c r="C889" s="244"/>
      <c r="D889" s="234" t="s">
        <v>160</v>
      </c>
      <c r="E889" s="245" t="s">
        <v>1</v>
      </c>
      <c r="F889" s="246" t="s">
        <v>1068</v>
      </c>
      <c r="G889" s="244"/>
      <c r="H889" s="247">
        <v>1.99</v>
      </c>
      <c r="I889" s="248"/>
      <c r="J889" s="244"/>
      <c r="K889" s="244"/>
      <c r="L889" s="249"/>
      <c r="M889" s="250"/>
      <c r="N889" s="251"/>
      <c r="O889" s="251"/>
      <c r="P889" s="251"/>
      <c r="Q889" s="251"/>
      <c r="R889" s="251"/>
      <c r="S889" s="251"/>
      <c r="T889" s="25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3" t="s">
        <v>160</v>
      </c>
      <c r="AU889" s="253" t="s">
        <v>89</v>
      </c>
      <c r="AV889" s="14" t="s">
        <v>89</v>
      </c>
      <c r="AW889" s="14" t="s">
        <v>34</v>
      </c>
      <c r="AX889" s="14" t="s">
        <v>79</v>
      </c>
      <c r="AY889" s="253" t="s">
        <v>151</v>
      </c>
    </row>
    <row r="890" s="14" customFormat="1">
      <c r="A890" s="14"/>
      <c r="B890" s="243"/>
      <c r="C890" s="244"/>
      <c r="D890" s="234" t="s">
        <v>160</v>
      </c>
      <c r="E890" s="245" t="s">
        <v>1</v>
      </c>
      <c r="F890" s="246" t="s">
        <v>1069</v>
      </c>
      <c r="G890" s="244"/>
      <c r="H890" s="247">
        <v>0.92200000000000004</v>
      </c>
      <c r="I890" s="248"/>
      <c r="J890" s="244"/>
      <c r="K890" s="244"/>
      <c r="L890" s="249"/>
      <c r="M890" s="250"/>
      <c r="N890" s="251"/>
      <c r="O890" s="251"/>
      <c r="P890" s="251"/>
      <c r="Q890" s="251"/>
      <c r="R890" s="251"/>
      <c r="S890" s="251"/>
      <c r="T890" s="252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3" t="s">
        <v>160</v>
      </c>
      <c r="AU890" s="253" t="s">
        <v>89</v>
      </c>
      <c r="AV890" s="14" t="s">
        <v>89</v>
      </c>
      <c r="AW890" s="14" t="s">
        <v>34</v>
      </c>
      <c r="AX890" s="14" t="s">
        <v>79</v>
      </c>
      <c r="AY890" s="253" t="s">
        <v>151</v>
      </c>
    </row>
    <row r="891" s="15" customFormat="1">
      <c r="A891" s="15"/>
      <c r="B891" s="254"/>
      <c r="C891" s="255"/>
      <c r="D891" s="234" t="s">
        <v>160</v>
      </c>
      <c r="E891" s="256" t="s">
        <v>1</v>
      </c>
      <c r="F891" s="257" t="s">
        <v>166</v>
      </c>
      <c r="G891" s="255"/>
      <c r="H891" s="258">
        <v>5.2999999999999998</v>
      </c>
      <c r="I891" s="259"/>
      <c r="J891" s="255"/>
      <c r="K891" s="255"/>
      <c r="L891" s="260"/>
      <c r="M891" s="261"/>
      <c r="N891" s="262"/>
      <c r="O891" s="262"/>
      <c r="P891" s="262"/>
      <c r="Q891" s="262"/>
      <c r="R891" s="262"/>
      <c r="S891" s="262"/>
      <c r="T891" s="263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64" t="s">
        <v>160</v>
      </c>
      <c r="AU891" s="264" t="s">
        <v>89</v>
      </c>
      <c r="AV891" s="15" t="s">
        <v>158</v>
      </c>
      <c r="AW891" s="15" t="s">
        <v>34</v>
      </c>
      <c r="AX891" s="15" t="s">
        <v>87</v>
      </c>
      <c r="AY891" s="264" t="s">
        <v>151</v>
      </c>
    </row>
    <row r="892" s="2" customFormat="1" ht="16.5" customHeight="1">
      <c r="A892" s="39"/>
      <c r="B892" s="40"/>
      <c r="C892" s="219" t="s">
        <v>1070</v>
      </c>
      <c r="D892" s="219" t="s">
        <v>153</v>
      </c>
      <c r="E892" s="220" t="s">
        <v>1071</v>
      </c>
      <c r="F892" s="221" t="s">
        <v>1072</v>
      </c>
      <c r="G892" s="222" t="s">
        <v>208</v>
      </c>
      <c r="H892" s="223">
        <v>26.5</v>
      </c>
      <c r="I892" s="224"/>
      <c r="J892" s="225">
        <f>ROUND(I892*H892,2)</f>
        <v>0</v>
      </c>
      <c r="K892" s="221" t="s">
        <v>157</v>
      </c>
      <c r="L892" s="45"/>
      <c r="M892" s="226" t="s">
        <v>1</v>
      </c>
      <c r="N892" s="227" t="s">
        <v>44</v>
      </c>
      <c r="O892" s="92"/>
      <c r="P892" s="228">
        <f>O892*H892</f>
        <v>0</v>
      </c>
      <c r="Q892" s="228">
        <v>0</v>
      </c>
      <c r="R892" s="228">
        <f>Q892*H892</f>
        <v>0</v>
      </c>
      <c r="S892" s="228">
        <v>0.037999999999999999</v>
      </c>
      <c r="T892" s="229">
        <f>S892*H892</f>
        <v>1.0069999999999999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30" t="s">
        <v>209</v>
      </c>
      <c r="AT892" s="230" t="s">
        <v>153</v>
      </c>
      <c r="AU892" s="230" t="s">
        <v>89</v>
      </c>
      <c r="AY892" s="18" t="s">
        <v>151</v>
      </c>
      <c r="BE892" s="231">
        <f>IF(N892="základní",J892,0)</f>
        <v>0</v>
      </c>
      <c r="BF892" s="231">
        <f>IF(N892="snížená",J892,0)</f>
        <v>0</v>
      </c>
      <c r="BG892" s="231">
        <f>IF(N892="zákl. přenesená",J892,0)</f>
        <v>0</v>
      </c>
      <c r="BH892" s="231">
        <f>IF(N892="sníž. přenesená",J892,0)</f>
        <v>0</v>
      </c>
      <c r="BI892" s="231">
        <f>IF(N892="nulová",J892,0)</f>
        <v>0</v>
      </c>
      <c r="BJ892" s="18" t="s">
        <v>87</v>
      </c>
      <c r="BK892" s="231">
        <f>ROUND(I892*H892,2)</f>
        <v>0</v>
      </c>
      <c r="BL892" s="18" t="s">
        <v>209</v>
      </c>
      <c r="BM892" s="230" t="s">
        <v>1073</v>
      </c>
    </row>
    <row r="893" s="13" customFormat="1">
      <c r="A893" s="13"/>
      <c r="B893" s="232"/>
      <c r="C893" s="233"/>
      <c r="D893" s="234" t="s">
        <v>160</v>
      </c>
      <c r="E893" s="235" t="s">
        <v>1</v>
      </c>
      <c r="F893" s="236" t="s">
        <v>211</v>
      </c>
      <c r="G893" s="233"/>
      <c r="H893" s="235" t="s">
        <v>1</v>
      </c>
      <c r="I893" s="237"/>
      <c r="J893" s="233"/>
      <c r="K893" s="233"/>
      <c r="L893" s="238"/>
      <c r="M893" s="239"/>
      <c r="N893" s="240"/>
      <c r="O893" s="240"/>
      <c r="P893" s="240"/>
      <c r="Q893" s="240"/>
      <c r="R893" s="240"/>
      <c r="S893" s="240"/>
      <c r="T893" s="241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2" t="s">
        <v>160</v>
      </c>
      <c r="AU893" s="242" t="s">
        <v>89</v>
      </c>
      <c r="AV893" s="13" t="s">
        <v>87</v>
      </c>
      <c r="AW893" s="13" t="s">
        <v>34</v>
      </c>
      <c r="AX893" s="13" t="s">
        <v>79</v>
      </c>
      <c r="AY893" s="242" t="s">
        <v>151</v>
      </c>
    </row>
    <row r="894" s="14" customFormat="1">
      <c r="A894" s="14"/>
      <c r="B894" s="243"/>
      <c r="C894" s="244"/>
      <c r="D894" s="234" t="s">
        <v>160</v>
      </c>
      <c r="E894" s="245" t="s">
        <v>1</v>
      </c>
      <c r="F894" s="246" t="s">
        <v>1074</v>
      </c>
      <c r="G894" s="244"/>
      <c r="H894" s="247">
        <v>12.396000000000001</v>
      </c>
      <c r="I894" s="248"/>
      <c r="J894" s="244"/>
      <c r="K894" s="244"/>
      <c r="L894" s="249"/>
      <c r="M894" s="250"/>
      <c r="N894" s="251"/>
      <c r="O894" s="251"/>
      <c r="P894" s="251"/>
      <c r="Q894" s="251"/>
      <c r="R894" s="251"/>
      <c r="S894" s="251"/>
      <c r="T894" s="252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3" t="s">
        <v>160</v>
      </c>
      <c r="AU894" s="253" t="s">
        <v>89</v>
      </c>
      <c r="AV894" s="14" t="s">
        <v>89</v>
      </c>
      <c r="AW894" s="14" t="s">
        <v>34</v>
      </c>
      <c r="AX894" s="14" t="s">
        <v>79</v>
      </c>
      <c r="AY894" s="253" t="s">
        <v>151</v>
      </c>
    </row>
    <row r="895" s="13" customFormat="1">
      <c r="A895" s="13"/>
      <c r="B895" s="232"/>
      <c r="C895" s="233"/>
      <c r="D895" s="234" t="s">
        <v>160</v>
      </c>
      <c r="E895" s="235" t="s">
        <v>1</v>
      </c>
      <c r="F895" s="236" t="s">
        <v>214</v>
      </c>
      <c r="G895" s="233"/>
      <c r="H895" s="235" t="s">
        <v>1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2" t="s">
        <v>160</v>
      </c>
      <c r="AU895" s="242" t="s">
        <v>89</v>
      </c>
      <c r="AV895" s="13" t="s">
        <v>87</v>
      </c>
      <c r="AW895" s="13" t="s">
        <v>34</v>
      </c>
      <c r="AX895" s="13" t="s">
        <v>79</v>
      </c>
      <c r="AY895" s="242" t="s">
        <v>151</v>
      </c>
    </row>
    <row r="896" s="14" customFormat="1">
      <c r="A896" s="14"/>
      <c r="B896" s="243"/>
      <c r="C896" s="244"/>
      <c r="D896" s="234" t="s">
        <v>160</v>
      </c>
      <c r="E896" s="245" t="s">
        <v>1</v>
      </c>
      <c r="F896" s="246" t="s">
        <v>1075</v>
      </c>
      <c r="G896" s="244"/>
      <c r="H896" s="247">
        <v>11.619999999999999</v>
      </c>
      <c r="I896" s="248"/>
      <c r="J896" s="244"/>
      <c r="K896" s="244"/>
      <c r="L896" s="249"/>
      <c r="M896" s="250"/>
      <c r="N896" s="251"/>
      <c r="O896" s="251"/>
      <c r="P896" s="251"/>
      <c r="Q896" s="251"/>
      <c r="R896" s="251"/>
      <c r="S896" s="251"/>
      <c r="T896" s="252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3" t="s">
        <v>160</v>
      </c>
      <c r="AU896" s="253" t="s">
        <v>89</v>
      </c>
      <c r="AV896" s="14" t="s">
        <v>89</v>
      </c>
      <c r="AW896" s="14" t="s">
        <v>34</v>
      </c>
      <c r="AX896" s="14" t="s">
        <v>79</v>
      </c>
      <c r="AY896" s="253" t="s">
        <v>151</v>
      </c>
    </row>
    <row r="897" s="14" customFormat="1">
      <c r="A897" s="14"/>
      <c r="B897" s="243"/>
      <c r="C897" s="244"/>
      <c r="D897" s="234" t="s">
        <v>160</v>
      </c>
      <c r="E897" s="245" t="s">
        <v>1</v>
      </c>
      <c r="F897" s="246" t="s">
        <v>1076</v>
      </c>
      <c r="G897" s="244"/>
      <c r="H897" s="247">
        <v>2.484</v>
      </c>
      <c r="I897" s="248"/>
      <c r="J897" s="244"/>
      <c r="K897" s="244"/>
      <c r="L897" s="249"/>
      <c r="M897" s="250"/>
      <c r="N897" s="251"/>
      <c r="O897" s="251"/>
      <c r="P897" s="251"/>
      <c r="Q897" s="251"/>
      <c r="R897" s="251"/>
      <c r="S897" s="251"/>
      <c r="T897" s="252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3" t="s">
        <v>160</v>
      </c>
      <c r="AU897" s="253" t="s">
        <v>89</v>
      </c>
      <c r="AV897" s="14" t="s">
        <v>89</v>
      </c>
      <c r="AW897" s="14" t="s">
        <v>34</v>
      </c>
      <c r="AX897" s="14" t="s">
        <v>79</v>
      </c>
      <c r="AY897" s="253" t="s">
        <v>151</v>
      </c>
    </row>
    <row r="898" s="15" customFormat="1">
      <c r="A898" s="15"/>
      <c r="B898" s="254"/>
      <c r="C898" s="255"/>
      <c r="D898" s="234" t="s">
        <v>160</v>
      </c>
      <c r="E898" s="256" t="s">
        <v>1</v>
      </c>
      <c r="F898" s="257" t="s">
        <v>166</v>
      </c>
      <c r="G898" s="255"/>
      <c r="H898" s="258">
        <v>26.5</v>
      </c>
      <c r="I898" s="259"/>
      <c r="J898" s="255"/>
      <c r="K898" s="255"/>
      <c r="L898" s="260"/>
      <c r="M898" s="261"/>
      <c r="N898" s="262"/>
      <c r="O898" s="262"/>
      <c r="P898" s="262"/>
      <c r="Q898" s="262"/>
      <c r="R898" s="262"/>
      <c r="S898" s="262"/>
      <c r="T898" s="263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4" t="s">
        <v>160</v>
      </c>
      <c r="AU898" s="264" t="s">
        <v>89</v>
      </c>
      <c r="AV898" s="15" t="s">
        <v>158</v>
      </c>
      <c r="AW898" s="15" t="s">
        <v>34</v>
      </c>
      <c r="AX898" s="15" t="s">
        <v>87</v>
      </c>
      <c r="AY898" s="264" t="s">
        <v>151</v>
      </c>
    </row>
    <row r="899" s="2" customFormat="1" ht="16.5" customHeight="1">
      <c r="A899" s="39"/>
      <c r="B899" s="40"/>
      <c r="C899" s="219" t="s">
        <v>1077</v>
      </c>
      <c r="D899" s="219" t="s">
        <v>153</v>
      </c>
      <c r="E899" s="220" t="s">
        <v>1078</v>
      </c>
      <c r="F899" s="221" t="s">
        <v>1079</v>
      </c>
      <c r="G899" s="222" t="s">
        <v>208</v>
      </c>
      <c r="H899" s="223">
        <v>32</v>
      </c>
      <c r="I899" s="224"/>
      <c r="J899" s="225">
        <f>ROUND(I899*H899,2)</f>
        <v>0</v>
      </c>
      <c r="K899" s="221" t="s">
        <v>157</v>
      </c>
      <c r="L899" s="45"/>
      <c r="M899" s="226" t="s">
        <v>1</v>
      </c>
      <c r="N899" s="227" t="s">
        <v>44</v>
      </c>
      <c r="O899" s="92"/>
      <c r="P899" s="228">
        <f>O899*H899</f>
        <v>0</v>
      </c>
      <c r="Q899" s="228">
        <v>0</v>
      </c>
      <c r="R899" s="228">
        <f>Q899*H899</f>
        <v>0</v>
      </c>
      <c r="S899" s="228">
        <v>0.034000000000000002</v>
      </c>
      <c r="T899" s="229">
        <f>S899*H899</f>
        <v>1.0880000000000001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0" t="s">
        <v>209</v>
      </c>
      <c r="AT899" s="230" t="s">
        <v>153</v>
      </c>
      <c r="AU899" s="230" t="s">
        <v>89</v>
      </c>
      <c r="AY899" s="18" t="s">
        <v>151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8" t="s">
        <v>87</v>
      </c>
      <c r="BK899" s="231">
        <f>ROUND(I899*H899,2)</f>
        <v>0</v>
      </c>
      <c r="BL899" s="18" t="s">
        <v>209</v>
      </c>
      <c r="BM899" s="230" t="s">
        <v>1080</v>
      </c>
    </row>
    <row r="900" s="13" customFormat="1">
      <c r="A900" s="13"/>
      <c r="B900" s="232"/>
      <c r="C900" s="233"/>
      <c r="D900" s="234" t="s">
        <v>160</v>
      </c>
      <c r="E900" s="235" t="s">
        <v>1</v>
      </c>
      <c r="F900" s="236" t="s">
        <v>211</v>
      </c>
      <c r="G900" s="233"/>
      <c r="H900" s="235" t="s">
        <v>1</v>
      </c>
      <c r="I900" s="237"/>
      <c r="J900" s="233"/>
      <c r="K900" s="233"/>
      <c r="L900" s="238"/>
      <c r="M900" s="239"/>
      <c r="N900" s="240"/>
      <c r="O900" s="240"/>
      <c r="P900" s="240"/>
      <c r="Q900" s="240"/>
      <c r="R900" s="240"/>
      <c r="S900" s="240"/>
      <c r="T900" s="241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2" t="s">
        <v>160</v>
      </c>
      <c r="AU900" s="242" t="s">
        <v>89</v>
      </c>
      <c r="AV900" s="13" t="s">
        <v>87</v>
      </c>
      <c r="AW900" s="13" t="s">
        <v>34</v>
      </c>
      <c r="AX900" s="13" t="s">
        <v>79</v>
      </c>
      <c r="AY900" s="242" t="s">
        <v>151</v>
      </c>
    </row>
    <row r="901" s="14" customFormat="1">
      <c r="A901" s="14"/>
      <c r="B901" s="243"/>
      <c r="C901" s="244"/>
      <c r="D901" s="234" t="s">
        <v>160</v>
      </c>
      <c r="E901" s="245" t="s">
        <v>1</v>
      </c>
      <c r="F901" s="246" t="s">
        <v>1081</v>
      </c>
      <c r="G901" s="244"/>
      <c r="H901" s="247">
        <v>18.18</v>
      </c>
      <c r="I901" s="248"/>
      <c r="J901" s="244"/>
      <c r="K901" s="244"/>
      <c r="L901" s="249"/>
      <c r="M901" s="250"/>
      <c r="N901" s="251"/>
      <c r="O901" s="251"/>
      <c r="P901" s="251"/>
      <c r="Q901" s="251"/>
      <c r="R901" s="251"/>
      <c r="S901" s="251"/>
      <c r="T901" s="252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3" t="s">
        <v>160</v>
      </c>
      <c r="AU901" s="253" t="s">
        <v>89</v>
      </c>
      <c r="AV901" s="14" t="s">
        <v>89</v>
      </c>
      <c r="AW901" s="14" t="s">
        <v>34</v>
      </c>
      <c r="AX901" s="14" t="s">
        <v>79</v>
      </c>
      <c r="AY901" s="253" t="s">
        <v>151</v>
      </c>
    </row>
    <row r="902" s="13" customFormat="1">
      <c r="A902" s="13"/>
      <c r="B902" s="232"/>
      <c r="C902" s="233"/>
      <c r="D902" s="234" t="s">
        <v>160</v>
      </c>
      <c r="E902" s="235" t="s">
        <v>1</v>
      </c>
      <c r="F902" s="236" t="s">
        <v>214</v>
      </c>
      <c r="G902" s="233"/>
      <c r="H902" s="235" t="s">
        <v>1</v>
      </c>
      <c r="I902" s="237"/>
      <c r="J902" s="233"/>
      <c r="K902" s="233"/>
      <c r="L902" s="238"/>
      <c r="M902" s="239"/>
      <c r="N902" s="240"/>
      <c r="O902" s="240"/>
      <c r="P902" s="240"/>
      <c r="Q902" s="240"/>
      <c r="R902" s="240"/>
      <c r="S902" s="240"/>
      <c r="T902" s="241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2" t="s">
        <v>160</v>
      </c>
      <c r="AU902" s="242" t="s">
        <v>89</v>
      </c>
      <c r="AV902" s="13" t="s">
        <v>87</v>
      </c>
      <c r="AW902" s="13" t="s">
        <v>34</v>
      </c>
      <c r="AX902" s="13" t="s">
        <v>79</v>
      </c>
      <c r="AY902" s="242" t="s">
        <v>151</v>
      </c>
    </row>
    <row r="903" s="14" customFormat="1">
      <c r="A903" s="14"/>
      <c r="B903" s="243"/>
      <c r="C903" s="244"/>
      <c r="D903" s="234" t="s">
        <v>160</v>
      </c>
      <c r="E903" s="245" t="s">
        <v>1</v>
      </c>
      <c r="F903" s="246" t="s">
        <v>1082</v>
      </c>
      <c r="G903" s="244"/>
      <c r="H903" s="247">
        <v>10.65</v>
      </c>
      <c r="I903" s="248"/>
      <c r="J903" s="244"/>
      <c r="K903" s="244"/>
      <c r="L903" s="249"/>
      <c r="M903" s="250"/>
      <c r="N903" s="251"/>
      <c r="O903" s="251"/>
      <c r="P903" s="251"/>
      <c r="Q903" s="251"/>
      <c r="R903" s="251"/>
      <c r="S903" s="251"/>
      <c r="T903" s="252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3" t="s">
        <v>160</v>
      </c>
      <c r="AU903" s="253" t="s">
        <v>89</v>
      </c>
      <c r="AV903" s="14" t="s">
        <v>89</v>
      </c>
      <c r="AW903" s="14" t="s">
        <v>34</v>
      </c>
      <c r="AX903" s="14" t="s">
        <v>79</v>
      </c>
      <c r="AY903" s="253" t="s">
        <v>151</v>
      </c>
    </row>
    <row r="904" s="14" customFormat="1">
      <c r="A904" s="14"/>
      <c r="B904" s="243"/>
      <c r="C904" s="244"/>
      <c r="D904" s="234" t="s">
        <v>160</v>
      </c>
      <c r="E904" s="245" t="s">
        <v>1</v>
      </c>
      <c r="F904" s="246" t="s">
        <v>1083</v>
      </c>
      <c r="G904" s="244"/>
      <c r="H904" s="247">
        <v>3.1699999999999999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3" t="s">
        <v>160</v>
      </c>
      <c r="AU904" s="253" t="s">
        <v>89</v>
      </c>
      <c r="AV904" s="14" t="s">
        <v>89</v>
      </c>
      <c r="AW904" s="14" t="s">
        <v>34</v>
      </c>
      <c r="AX904" s="14" t="s">
        <v>79</v>
      </c>
      <c r="AY904" s="253" t="s">
        <v>151</v>
      </c>
    </row>
    <row r="905" s="15" customFormat="1">
      <c r="A905" s="15"/>
      <c r="B905" s="254"/>
      <c r="C905" s="255"/>
      <c r="D905" s="234" t="s">
        <v>160</v>
      </c>
      <c r="E905" s="256" t="s">
        <v>1</v>
      </c>
      <c r="F905" s="257" t="s">
        <v>166</v>
      </c>
      <c r="G905" s="255"/>
      <c r="H905" s="258">
        <v>32</v>
      </c>
      <c r="I905" s="259"/>
      <c r="J905" s="255"/>
      <c r="K905" s="255"/>
      <c r="L905" s="260"/>
      <c r="M905" s="261"/>
      <c r="N905" s="262"/>
      <c r="O905" s="262"/>
      <c r="P905" s="262"/>
      <c r="Q905" s="262"/>
      <c r="R905" s="262"/>
      <c r="S905" s="262"/>
      <c r="T905" s="263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64" t="s">
        <v>160</v>
      </c>
      <c r="AU905" s="264" t="s">
        <v>89</v>
      </c>
      <c r="AV905" s="15" t="s">
        <v>158</v>
      </c>
      <c r="AW905" s="15" t="s">
        <v>34</v>
      </c>
      <c r="AX905" s="15" t="s">
        <v>87</v>
      </c>
      <c r="AY905" s="264" t="s">
        <v>151</v>
      </c>
    </row>
    <row r="906" s="2" customFormat="1" ht="16.5" customHeight="1">
      <c r="A906" s="39"/>
      <c r="B906" s="40"/>
      <c r="C906" s="219" t="s">
        <v>1084</v>
      </c>
      <c r="D906" s="219" t="s">
        <v>153</v>
      </c>
      <c r="E906" s="220" t="s">
        <v>1085</v>
      </c>
      <c r="F906" s="221" t="s">
        <v>1086</v>
      </c>
      <c r="G906" s="222" t="s">
        <v>208</v>
      </c>
      <c r="H906" s="223">
        <v>22.5</v>
      </c>
      <c r="I906" s="224"/>
      <c r="J906" s="225">
        <f>ROUND(I906*H906,2)</f>
        <v>0</v>
      </c>
      <c r="K906" s="221" t="s">
        <v>157</v>
      </c>
      <c r="L906" s="45"/>
      <c r="M906" s="226" t="s">
        <v>1</v>
      </c>
      <c r="N906" s="227" t="s">
        <v>44</v>
      </c>
      <c r="O906" s="92"/>
      <c r="P906" s="228">
        <f>O906*H906</f>
        <v>0</v>
      </c>
      <c r="Q906" s="228">
        <v>0</v>
      </c>
      <c r="R906" s="228">
        <f>Q906*H906</f>
        <v>0</v>
      </c>
      <c r="S906" s="228">
        <v>0.063</v>
      </c>
      <c r="T906" s="229">
        <f>S906*H906</f>
        <v>1.4175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0" t="s">
        <v>209</v>
      </c>
      <c r="AT906" s="230" t="s">
        <v>153</v>
      </c>
      <c r="AU906" s="230" t="s">
        <v>89</v>
      </c>
      <c r="AY906" s="18" t="s">
        <v>151</v>
      </c>
      <c r="BE906" s="231">
        <f>IF(N906="základní",J906,0)</f>
        <v>0</v>
      </c>
      <c r="BF906" s="231">
        <f>IF(N906="snížená",J906,0)</f>
        <v>0</v>
      </c>
      <c r="BG906" s="231">
        <f>IF(N906="zákl. přenesená",J906,0)</f>
        <v>0</v>
      </c>
      <c r="BH906" s="231">
        <f>IF(N906="sníž. přenesená",J906,0)</f>
        <v>0</v>
      </c>
      <c r="BI906" s="231">
        <f>IF(N906="nulová",J906,0)</f>
        <v>0</v>
      </c>
      <c r="BJ906" s="18" t="s">
        <v>87</v>
      </c>
      <c r="BK906" s="231">
        <f>ROUND(I906*H906,2)</f>
        <v>0</v>
      </c>
      <c r="BL906" s="18" t="s">
        <v>209</v>
      </c>
      <c r="BM906" s="230" t="s">
        <v>1087</v>
      </c>
    </row>
    <row r="907" s="13" customFormat="1">
      <c r="A907" s="13"/>
      <c r="B907" s="232"/>
      <c r="C907" s="233"/>
      <c r="D907" s="234" t="s">
        <v>160</v>
      </c>
      <c r="E907" s="235" t="s">
        <v>1</v>
      </c>
      <c r="F907" s="236" t="s">
        <v>211</v>
      </c>
      <c r="G907" s="233"/>
      <c r="H907" s="235" t="s">
        <v>1</v>
      </c>
      <c r="I907" s="237"/>
      <c r="J907" s="233"/>
      <c r="K907" s="233"/>
      <c r="L907" s="238"/>
      <c r="M907" s="239"/>
      <c r="N907" s="240"/>
      <c r="O907" s="240"/>
      <c r="P907" s="240"/>
      <c r="Q907" s="240"/>
      <c r="R907" s="240"/>
      <c r="S907" s="240"/>
      <c r="T907" s="241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2" t="s">
        <v>160</v>
      </c>
      <c r="AU907" s="242" t="s">
        <v>89</v>
      </c>
      <c r="AV907" s="13" t="s">
        <v>87</v>
      </c>
      <c r="AW907" s="13" t="s">
        <v>34</v>
      </c>
      <c r="AX907" s="13" t="s">
        <v>79</v>
      </c>
      <c r="AY907" s="242" t="s">
        <v>151</v>
      </c>
    </row>
    <row r="908" s="14" customFormat="1">
      <c r="A908" s="14"/>
      <c r="B908" s="243"/>
      <c r="C908" s="244"/>
      <c r="D908" s="234" t="s">
        <v>160</v>
      </c>
      <c r="E908" s="245" t="s">
        <v>1</v>
      </c>
      <c r="F908" s="246" t="s">
        <v>1088</v>
      </c>
      <c r="G908" s="244"/>
      <c r="H908" s="247">
        <v>11.444000000000001</v>
      </c>
      <c r="I908" s="248"/>
      <c r="J908" s="244"/>
      <c r="K908" s="244"/>
      <c r="L908" s="249"/>
      <c r="M908" s="250"/>
      <c r="N908" s="251"/>
      <c r="O908" s="251"/>
      <c r="P908" s="251"/>
      <c r="Q908" s="251"/>
      <c r="R908" s="251"/>
      <c r="S908" s="251"/>
      <c r="T908" s="25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3" t="s">
        <v>160</v>
      </c>
      <c r="AU908" s="253" t="s">
        <v>89</v>
      </c>
      <c r="AV908" s="14" t="s">
        <v>89</v>
      </c>
      <c r="AW908" s="14" t="s">
        <v>34</v>
      </c>
      <c r="AX908" s="14" t="s">
        <v>79</v>
      </c>
      <c r="AY908" s="253" t="s">
        <v>151</v>
      </c>
    </row>
    <row r="909" s="14" customFormat="1">
      <c r="A909" s="14"/>
      <c r="B909" s="243"/>
      <c r="C909" s="244"/>
      <c r="D909" s="234" t="s">
        <v>160</v>
      </c>
      <c r="E909" s="245" t="s">
        <v>1</v>
      </c>
      <c r="F909" s="246" t="s">
        <v>1089</v>
      </c>
      <c r="G909" s="244"/>
      <c r="H909" s="247">
        <v>8.8919999999999995</v>
      </c>
      <c r="I909" s="248"/>
      <c r="J909" s="244"/>
      <c r="K909" s="244"/>
      <c r="L909" s="249"/>
      <c r="M909" s="250"/>
      <c r="N909" s="251"/>
      <c r="O909" s="251"/>
      <c r="P909" s="251"/>
      <c r="Q909" s="251"/>
      <c r="R909" s="251"/>
      <c r="S909" s="251"/>
      <c r="T909" s="252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3" t="s">
        <v>160</v>
      </c>
      <c r="AU909" s="253" t="s">
        <v>89</v>
      </c>
      <c r="AV909" s="14" t="s">
        <v>89</v>
      </c>
      <c r="AW909" s="14" t="s">
        <v>34</v>
      </c>
      <c r="AX909" s="14" t="s">
        <v>79</v>
      </c>
      <c r="AY909" s="253" t="s">
        <v>151</v>
      </c>
    </row>
    <row r="910" s="14" customFormat="1">
      <c r="A910" s="14"/>
      <c r="B910" s="243"/>
      <c r="C910" s="244"/>
      <c r="D910" s="234" t="s">
        <v>160</v>
      </c>
      <c r="E910" s="245" t="s">
        <v>1</v>
      </c>
      <c r="F910" s="246" t="s">
        <v>1090</v>
      </c>
      <c r="G910" s="244"/>
      <c r="H910" s="247">
        <v>2.1640000000000001</v>
      </c>
      <c r="I910" s="248"/>
      <c r="J910" s="244"/>
      <c r="K910" s="244"/>
      <c r="L910" s="249"/>
      <c r="M910" s="250"/>
      <c r="N910" s="251"/>
      <c r="O910" s="251"/>
      <c r="P910" s="251"/>
      <c r="Q910" s="251"/>
      <c r="R910" s="251"/>
      <c r="S910" s="251"/>
      <c r="T910" s="25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3" t="s">
        <v>160</v>
      </c>
      <c r="AU910" s="253" t="s">
        <v>89</v>
      </c>
      <c r="AV910" s="14" t="s">
        <v>89</v>
      </c>
      <c r="AW910" s="14" t="s">
        <v>34</v>
      </c>
      <c r="AX910" s="14" t="s">
        <v>79</v>
      </c>
      <c r="AY910" s="253" t="s">
        <v>151</v>
      </c>
    </row>
    <row r="911" s="15" customFormat="1">
      <c r="A911" s="15"/>
      <c r="B911" s="254"/>
      <c r="C911" s="255"/>
      <c r="D911" s="234" t="s">
        <v>160</v>
      </c>
      <c r="E911" s="256" t="s">
        <v>1</v>
      </c>
      <c r="F911" s="257" t="s">
        <v>166</v>
      </c>
      <c r="G911" s="255"/>
      <c r="H911" s="258">
        <v>22.5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4" t="s">
        <v>160</v>
      </c>
      <c r="AU911" s="264" t="s">
        <v>89</v>
      </c>
      <c r="AV911" s="15" t="s">
        <v>158</v>
      </c>
      <c r="AW911" s="15" t="s">
        <v>34</v>
      </c>
      <c r="AX911" s="15" t="s">
        <v>87</v>
      </c>
      <c r="AY911" s="264" t="s">
        <v>151</v>
      </c>
    </row>
    <row r="912" s="2" customFormat="1" ht="16.5" customHeight="1">
      <c r="A912" s="39"/>
      <c r="B912" s="40"/>
      <c r="C912" s="219" t="s">
        <v>1091</v>
      </c>
      <c r="D912" s="219" t="s">
        <v>153</v>
      </c>
      <c r="E912" s="220" t="s">
        <v>1092</v>
      </c>
      <c r="F912" s="221" t="s">
        <v>1093</v>
      </c>
      <c r="G912" s="222" t="s">
        <v>388</v>
      </c>
      <c r="H912" s="223">
        <v>125</v>
      </c>
      <c r="I912" s="224"/>
      <c r="J912" s="225">
        <f>ROUND(I912*H912,2)</f>
        <v>0</v>
      </c>
      <c r="K912" s="221" t="s">
        <v>157</v>
      </c>
      <c r="L912" s="45"/>
      <c r="M912" s="226" t="s">
        <v>1</v>
      </c>
      <c r="N912" s="227" t="s">
        <v>44</v>
      </c>
      <c r="O912" s="92"/>
      <c r="P912" s="228">
        <f>O912*H912</f>
        <v>0</v>
      </c>
      <c r="Q912" s="228">
        <v>0</v>
      </c>
      <c r="R912" s="228">
        <f>Q912*H912</f>
        <v>0</v>
      </c>
      <c r="S912" s="228">
        <v>0.042000000000000003</v>
      </c>
      <c r="T912" s="229">
        <f>S912*H912</f>
        <v>5.25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0" t="s">
        <v>209</v>
      </c>
      <c r="AT912" s="230" t="s">
        <v>153</v>
      </c>
      <c r="AU912" s="230" t="s">
        <v>89</v>
      </c>
      <c r="AY912" s="18" t="s">
        <v>151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8" t="s">
        <v>87</v>
      </c>
      <c r="BK912" s="231">
        <f>ROUND(I912*H912,2)</f>
        <v>0</v>
      </c>
      <c r="BL912" s="18" t="s">
        <v>209</v>
      </c>
      <c r="BM912" s="230" t="s">
        <v>1094</v>
      </c>
    </row>
    <row r="913" s="13" customFormat="1">
      <c r="A913" s="13"/>
      <c r="B913" s="232"/>
      <c r="C913" s="233"/>
      <c r="D913" s="234" t="s">
        <v>160</v>
      </c>
      <c r="E913" s="235" t="s">
        <v>1</v>
      </c>
      <c r="F913" s="236" t="s">
        <v>211</v>
      </c>
      <c r="G913" s="233"/>
      <c r="H913" s="235" t="s">
        <v>1</v>
      </c>
      <c r="I913" s="237"/>
      <c r="J913" s="233"/>
      <c r="K913" s="233"/>
      <c r="L913" s="238"/>
      <c r="M913" s="239"/>
      <c r="N913" s="240"/>
      <c r="O913" s="240"/>
      <c r="P913" s="240"/>
      <c r="Q913" s="240"/>
      <c r="R913" s="240"/>
      <c r="S913" s="240"/>
      <c r="T913" s="241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2" t="s">
        <v>160</v>
      </c>
      <c r="AU913" s="242" t="s">
        <v>89</v>
      </c>
      <c r="AV913" s="13" t="s">
        <v>87</v>
      </c>
      <c r="AW913" s="13" t="s">
        <v>34</v>
      </c>
      <c r="AX913" s="13" t="s">
        <v>79</v>
      </c>
      <c r="AY913" s="242" t="s">
        <v>151</v>
      </c>
    </row>
    <row r="914" s="14" customFormat="1">
      <c r="A914" s="14"/>
      <c r="B914" s="243"/>
      <c r="C914" s="244"/>
      <c r="D914" s="234" t="s">
        <v>160</v>
      </c>
      <c r="E914" s="245" t="s">
        <v>1</v>
      </c>
      <c r="F914" s="246" t="s">
        <v>1095</v>
      </c>
      <c r="G914" s="244"/>
      <c r="H914" s="247">
        <v>46.600000000000001</v>
      </c>
      <c r="I914" s="248"/>
      <c r="J914" s="244"/>
      <c r="K914" s="244"/>
      <c r="L914" s="249"/>
      <c r="M914" s="250"/>
      <c r="N914" s="251"/>
      <c r="O914" s="251"/>
      <c r="P914" s="251"/>
      <c r="Q914" s="251"/>
      <c r="R914" s="251"/>
      <c r="S914" s="251"/>
      <c r="T914" s="252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3" t="s">
        <v>160</v>
      </c>
      <c r="AU914" s="253" t="s">
        <v>89</v>
      </c>
      <c r="AV914" s="14" t="s">
        <v>89</v>
      </c>
      <c r="AW914" s="14" t="s">
        <v>34</v>
      </c>
      <c r="AX914" s="14" t="s">
        <v>79</v>
      </c>
      <c r="AY914" s="253" t="s">
        <v>151</v>
      </c>
    </row>
    <row r="915" s="13" customFormat="1">
      <c r="A915" s="13"/>
      <c r="B915" s="232"/>
      <c r="C915" s="233"/>
      <c r="D915" s="234" t="s">
        <v>160</v>
      </c>
      <c r="E915" s="235" t="s">
        <v>1</v>
      </c>
      <c r="F915" s="236" t="s">
        <v>214</v>
      </c>
      <c r="G915" s="233"/>
      <c r="H915" s="235" t="s">
        <v>1</v>
      </c>
      <c r="I915" s="237"/>
      <c r="J915" s="233"/>
      <c r="K915" s="233"/>
      <c r="L915" s="238"/>
      <c r="M915" s="239"/>
      <c r="N915" s="240"/>
      <c r="O915" s="240"/>
      <c r="P915" s="240"/>
      <c r="Q915" s="240"/>
      <c r="R915" s="240"/>
      <c r="S915" s="240"/>
      <c r="T915" s="241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2" t="s">
        <v>160</v>
      </c>
      <c r="AU915" s="242" t="s">
        <v>89</v>
      </c>
      <c r="AV915" s="13" t="s">
        <v>87</v>
      </c>
      <c r="AW915" s="13" t="s">
        <v>34</v>
      </c>
      <c r="AX915" s="13" t="s">
        <v>79</v>
      </c>
      <c r="AY915" s="242" t="s">
        <v>151</v>
      </c>
    </row>
    <row r="916" s="14" customFormat="1">
      <c r="A916" s="14"/>
      <c r="B916" s="243"/>
      <c r="C916" s="244"/>
      <c r="D916" s="234" t="s">
        <v>160</v>
      </c>
      <c r="E916" s="245" t="s">
        <v>1</v>
      </c>
      <c r="F916" s="246" t="s">
        <v>1096</v>
      </c>
      <c r="G916" s="244"/>
      <c r="H916" s="247">
        <v>57.600000000000001</v>
      </c>
      <c r="I916" s="248"/>
      <c r="J916" s="244"/>
      <c r="K916" s="244"/>
      <c r="L916" s="249"/>
      <c r="M916" s="250"/>
      <c r="N916" s="251"/>
      <c r="O916" s="251"/>
      <c r="P916" s="251"/>
      <c r="Q916" s="251"/>
      <c r="R916" s="251"/>
      <c r="S916" s="251"/>
      <c r="T916" s="252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3" t="s">
        <v>160</v>
      </c>
      <c r="AU916" s="253" t="s">
        <v>89</v>
      </c>
      <c r="AV916" s="14" t="s">
        <v>89</v>
      </c>
      <c r="AW916" s="14" t="s">
        <v>34</v>
      </c>
      <c r="AX916" s="14" t="s">
        <v>79</v>
      </c>
      <c r="AY916" s="253" t="s">
        <v>151</v>
      </c>
    </row>
    <row r="917" s="13" customFormat="1">
      <c r="A917" s="13"/>
      <c r="B917" s="232"/>
      <c r="C917" s="233"/>
      <c r="D917" s="234" t="s">
        <v>160</v>
      </c>
      <c r="E917" s="235" t="s">
        <v>1</v>
      </c>
      <c r="F917" s="236" t="s">
        <v>1097</v>
      </c>
      <c r="G917" s="233"/>
      <c r="H917" s="235" t="s">
        <v>1</v>
      </c>
      <c r="I917" s="237"/>
      <c r="J917" s="233"/>
      <c r="K917" s="233"/>
      <c r="L917" s="238"/>
      <c r="M917" s="239"/>
      <c r="N917" s="240"/>
      <c r="O917" s="240"/>
      <c r="P917" s="240"/>
      <c r="Q917" s="240"/>
      <c r="R917" s="240"/>
      <c r="S917" s="240"/>
      <c r="T917" s="241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2" t="s">
        <v>160</v>
      </c>
      <c r="AU917" s="242" t="s">
        <v>89</v>
      </c>
      <c r="AV917" s="13" t="s">
        <v>87</v>
      </c>
      <c r="AW917" s="13" t="s">
        <v>34</v>
      </c>
      <c r="AX917" s="13" t="s">
        <v>79</v>
      </c>
      <c r="AY917" s="242" t="s">
        <v>151</v>
      </c>
    </row>
    <row r="918" s="14" customFormat="1">
      <c r="A918" s="14"/>
      <c r="B918" s="243"/>
      <c r="C918" s="244"/>
      <c r="D918" s="234" t="s">
        <v>160</v>
      </c>
      <c r="E918" s="245" t="s">
        <v>1</v>
      </c>
      <c r="F918" s="246" t="s">
        <v>1098</v>
      </c>
      <c r="G918" s="244"/>
      <c r="H918" s="247">
        <v>20.800000000000001</v>
      </c>
      <c r="I918" s="248"/>
      <c r="J918" s="244"/>
      <c r="K918" s="244"/>
      <c r="L918" s="249"/>
      <c r="M918" s="250"/>
      <c r="N918" s="251"/>
      <c r="O918" s="251"/>
      <c r="P918" s="251"/>
      <c r="Q918" s="251"/>
      <c r="R918" s="251"/>
      <c r="S918" s="251"/>
      <c r="T918" s="252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3" t="s">
        <v>160</v>
      </c>
      <c r="AU918" s="253" t="s">
        <v>89</v>
      </c>
      <c r="AV918" s="14" t="s">
        <v>89</v>
      </c>
      <c r="AW918" s="14" t="s">
        <v>34</v>
      </c>
      <c r="AX918" s="14" t="s">
        <v>79</v>
      </c>
      <c r="AY918" s="253" t="s">
        <v>151</v>
      </c>
    </row>
    <row r="919" s="15" customFormat="1">
      <c r="A919" s="15"/>
      <c r="B919" s="254"/>
      <c r="C919" s="255"/>
      <c r="D919" s="234" t="s">
        <v>160</v>
      </c>
      <c r="E919" s="256" t="s">
        <v>1</v>
      </c>
      <c r="F919" s="257" t="s">
        <v>166</v>
      </c>
      <c r="G919" s="255"/>
      <c r="H919" s="258">
        <v>125</v>
      </c>
      <c r="I919" s="259"/>
      <c r="J919" s="255"/>
      <c r="K919" s="255"/>
      <c r="L919" s="260"/>
      <c r="M919" s="261"/>
      <c r="N919" s="262"/>
      <c r="O919" s="262"/>
      <c r="P919" s="262"/>
      <c r="Q919" s="262"/>
      <c r="R919" s="262"/>
      <c r="S919" s="262"/>
      <c r="T919" s="263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64" t="s">
        <v>160</v>
      </c>
      <c r="AU919" s="264" t="s">
        <v>89</v>
      </c>
      <c r="AV919" s="15" t="s">
        <v>158</v>
      </c>
      <c r="AW919" s="15" t="s">
        <v>34</v>
      </c>
      <c r="AX919" s="15" t="s">
        <v>87</v>
      </c>
      <c r="AY919" s="264" t="s">
        <v>151</v>
      </c>
    </row>
    <row r="920" s="2" customFormat="1" ht="16.5" customHeight="1">
      <c r="A920" s="39"/>
      <c r="B920" s="40"/>
      <c r="C920" s="219" t="s">
        <v>1099</v>
      </c>
      <c r="D920" s="219" t="s">
        <v>153</v>
      </c>
      <c r="E920" s="220" t="s">
        <v>1100</v>
      </c>
      <c r="F920" s="221" t="s">
        <v>1101</v>
      </c>
      <c r="G920" s="222" t="s">
        <v>388</v>
      </c>
      <c r="H920" s="223">
        <v>44</v>
      </c>
      <c r="I920" s="224"/>
      <c r="J920" s="225">
        <f>ROUND(I920*H920,2)</f>
        <v>0</v>
      </c>
      <c r="K920" s="221" t="s">
        <v>157</v>
      </c>
      <c r="L920" s="45"/>
      <c r="M920" s="226" t="s">
        <v>1</v>
      </c>
      <c r="N920" s="227" t="s">
        <v>44</v>
      </c>
      <c r="O920" s="92"/>
      <c r="P920" s="228">
        <f>O920*H920</f>
        <v>0</v>
      </c>
      <c r="Q920" s="228">
        <v>8.0000000000000007E-05</v>
      </c>
      <c r="R920" s="228">
        <f>Q920*H920</f>
        <v>0.0035200000000000001</v>
      </c>
      <c r="S920" s="228">
        <v>0</v>
      </c>
      <c r="T920" s="229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0" t="s">
        <v>209</v>
      </c>
      <c r="AT920" s="230" t="s">
        <v>153</v>
      </c>
      <c r="AU920" s="230" t="s">
        <v>89</v>
      </c>
      <c r="AY920" s="18" t="s">
        <v>151</v>
      </c>
      <c r="BE920" s="231">
        <f>IF(N920="základní",J920,0)</f>
        <v>0</v>
      </c>
      <c r="BF920" s="231">
        <f>IF(N920="snížená",J920,0)</f>
        <v>0</v>
      </c>
      <c r="BG920" s="231">
        <f>IF(N920="zákl. přenesená",J920,0)</f>
        <v>0</v>
      </c>
      <c r="BH920" s="231">
        <f>IF(N920="sníž. přenesená",J920,0)</f>
        <v>0</v>
      </c>
      <c r="BI920" s="231">
        <f>IF(N920="nulová",J920,0)</f>
        <v>0</v>
      </c>
      <c r="BJ920" s="18" t="s">
        <v>87</v>
      </c>
      <c r="BK920" s="231">
        <f>ROUND(I920*H920,2)</f>
        <v>0</v>
      </c>
      <c r="BL920" s="18" t="s">
        <v>209</v>
      </c>
      <c r="BM920" s="230" t="s">
        <v>1102</v>
      </c>
    </row>
    <row r="921" s="13" customFormat="1">
      <c r="A921" s="13"/>
      <c r="B921" s="232"/>
      <c r="C921" s="233"/>
      <c r="D921" s="234" t="s">
        <v>160</v>
      </c>
      <c r="E921" s="235" t="s">
        <v>1</v>
      </c>
      <c r="F921" s="236" t="s">
        <v>1103</v>
      </c>
      <c r="G921" s="233"/>
      <c r="H921" s="235" t="s">
        <v>1</v>
      </c>
      <c r="I921" s="237"/>
      <c r="J921" s="233"/>
      <c r="K921" s="233"/>
      <c r="L921" s="238"/>
      <c r="M921" s="239"/>
      <c r="N921" s="240"/>
      <c r="O921" s="240"/>
      <c r="P921" s="240"/>
      <c r="Q921" s="240"/>
      <c r="R921" s="240"/>
      <c r="S921" s="240"/>
      <c r="T921" s="241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2" t="s">
        <v>160</v>
      </c>
      <c r="AU921" s="242" t="s">
        <v>89</v>
      </c>
      <c r="AV921" s="13" t="s">
        <v>87</v>
      </c>
      <c r="AW921" s="13" t="s">
        <v>34</v>
      </c>
      <c r="AX921" s="13" t="s">
        <v>79</v>
      </c>
      <c r="AY921" s="242" t="s">
        <v>151</v>
      </c>
    </row>
    <row r="922" s="14" customFormat="1">
      <c r="A922" s="14"/>
      <c r="B922" s="243"/>
      <c r="C922" s="244"/>
      <c r="D922" s="234" t="s">
        <v>160</v>
      </c>
      <c r="E922" s="245" t="s">
        <v>1</v>
      </c>
      <c r="F922" s="246" t="s">
        <v>576</v>
      </c>
      <c r="G922" s="244"/>
      <c r="H922" s="247">
        <v>39.649999999999999</v>
      </c>
      <c r="I922" s="248"/>
      <c r="J922" s="244"/>
      <c r="K922" s="244"/>
      <c r="L922" s="249"/>
      <c r="M922" s="250"/>
      <c r="N922" s="251"/>
      <c r="O922" s="251"/>
      <c r="P922" s="251"/>
      <c r="Q922" s="251"/>
      <c r="R922" s="251"/>
      <c r="S922" s="251"/>
      <c r="T922" s="25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3" t="s">
        <v>160</v>
      </c>
      <c r="AU922" s="253" t="s">
        <v>89</v>
      </c>
      <c r="AV922" s="14" t="s">
        <v>89</v>
      </c>
      <c r="AW922" s="14" t="s">
        <v>34</v>
      </c>
      <c r="AX922" s="14" t="s">
        <v>79</v>
      </c>
      <c r="AY922" s="253" t="s">
        <v>151</v>
      </c>
    </row>
    <row r="923" s="14" customFormat="1">
      <c r="A923" s="14"/>
      <c r="B923" s="243"/>
      <c r="C923" s="244"/>
      <c r="D923" s="234" t="s">
        <v>160</v>
      </c>
      <c r="E923" s="245" t="s">
        <v>1</v>
      </c>
      <c r="F923" s="246" t="s">
        <v>577</v>
      </c>
      <c r="G923" s="244"/>
      <c r="H923" s="247">
        <v>4.3499999999999996</v>
      </c>
      <c r="I923" s="248"/>
      <c r="J923" s="244"/>
      <c r="K923" s="244"/>
      <c r="L923" s="249"/>
      <c r="M923" s="250"/>
      <c r="N923" s="251"/>
      <c r="O923" s="251"/>
      <c r="P923" s="251"/>
      <c r="Q923" s="251"/>
      <c r="R923" s="251"/>
      <c r="S923" s="251"/>
      <c r="T923" s="252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3" t="s">
        <v>160</v>
      </c>
      <c r="AU923" s="253" t="s">
        <v>89</v>
      </c>
      <c r="AV923" s="14" t="s">
        <v>89</v>
      </c>
      <c r="AW923" s="14" t="s">
        <v>34</v>
      </c>
      <c r="AX923" s="14" t="s">
        <v>79</v>
      </c>
      <c r="AY923" s="253" t="s">
        <v>151</v>
      </c>
    </row>
    <row r="924" s="15" customFormat="1">
      <c r="A924" s="15"/>
      <c r="B924" s="254"/>
      <c r="C924" s="255"/>
      <c r="D924" s="234" t="s">
        <v>160</v>
      </c>
      <c r="E924" s="256" t="s">
        <v>1</v>
      </c>
      <c r="F924" s="257" t="s">
        <v>166</v>
      </c>
      <c r="G924" s="255"/>
      <c r="H924" s="258">
        <v>44</v>
      </c>
      <c r="I924" s="259"/>
      <c r="J924" s="255"/>
      <c r="K924" s="255"/>
      <c r="L924" s="260"/>
      <c r="M924" s="261"/>
      <c r="N924" s="262"/>
      <c r="O924" s="262"/>
      <c r="P924" s="262"/>
      <c r="Q924" s="262"/>
      <c r="R924" s="262"/>
      <c r="S924" s="262"/>
      <c r="T924" s="263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64" t="s">
        <v>160</v>
      </c>
      <c r="AU924" s="264" t="s">
        <v>89</v>
      </c>
      <c r="AV924" s="15" t="s">
        <v>158</v>
      </c>
      <c r="AW924" s="15" t="s">
        <v>34</v>
      </c>
      <c r="AX924" s="15" t="s">
        <v>87</v>
      </c>
      <c r="AY924" s="264" t="s">
        <v>151</v>
      </c>
    </row>
    <row r="925" s="2" customFormat="1" ht="16.5" customHeight="1">
      <c r="A925" s="39"/>
      <c r="B925" s="40"/>
      <c r="C925" s="219" t="s">
        <v>1104</v>
      </c>
      <c r="D925" s="219" t="s">
        <v>153</v>
      </c>
      <c r="E925" s="220" t="s">
        <v>1105</v>
      </c>
      <c r="F925" s="221" t="s">
        <v>1106</v>
      </c>
      <c r="G925" s="222" t="s">
        <v>388</v>
      </c>
      <c r="H925" s="223">
        <v>44</v>
      </c>
      <c r="I925" s="224"/>
      <c r="J925" s="225">
        <f>ROUND(I925*H925,2)</f>
        <v>0</v>
      </c>
      <c r="K925" s="221" t="s">
        <v>157</v>
      </c>
      <c r="L925" s="45"/>
      <c r="M925" s="226" t="s">
        <v>1</v>
      </c>
      <c r="N925" s="227" t="s">
        <v>44</v>
      </c>
      <c r="O925" s="92"/>
      <c r="P925" s="228">
        <f>O925*H925</f>
        <v>0</v>
      </c>
      <c r="Q925" s="228">
        <v>0</v>
      </c>
      <c r="R925" s="228">
        <f>Q925*H925</f>
        <v>0</v>
      </c>
      <c r="S925" s="228">
        <v>0.040000000000000001</v>
      </c>
      <c r="T925" s="229">
        <f>S925*H925</f>
        <v>1.76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0" t="s">
        <v>209</v>
      </c>
      <c r="AT925" s="230" t="s">
        <v>153</v>
      </c>
      <c r="AU925" s="230" t="s">
        <v>89</v>
      </c>
      <c r="AY925" s="18" t="s">
        <v>151</v>
      </c>
      <c r="BE925" s="231">
        <f>IF(N925="základní",J925,0)</f>
        <v>0</v>
      </c>
      <c r="BF925" s="231">
        <f>IF(N925="snížená",J925,0)</f>
        <v>0</v>
      </c>
      <c r="BG925" s="231">
        <f>IF(N925="zákl. přenesená",J925,0)</f>
        <v>0</v>
      </c>
      <c r="BH925" s="231">
        <f>IF(N925="sníž. přenesená",J925,0)</f>
        <v>0</v>
      </c>
      <c r="BI925" s="231">
        <f>IF(N925="nulová",J925,0)</f>
        <v>0</v>
      </c>
      <c r="BJ925" s="18" t="s">
        <v>87</v>
      </c>
      <c r="BK925" s="231">
        <f>ROUND(I925*H925,2)</f>
        <v>0</v>
      </c>
      <c r="BL925" s="18" t="s">
        <v>209</v>
      </c>
      <c r="BM925" s="230" t="s">
        <v>1107</v>
      </c>
    </row>
    <row r="926" s="13" customFormat="1">
      <c r="A926" s="13"/>
      <c r="B926" s="232"/>
      <c r="C926" s="233"/>
      <c r="D926" s="234" t="s">
        <v>160</v>
      </c>
      <c r="E926" s="235" t="s">
        <v>1</v>
      </c>
      <c r="F926" s="236" t="s">
        <v>1108</v>
      </c>
      <c r="G926" s="233"/>
      <c r="H926" s="235" t="s">
        <v>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2" t="s">
        <v>160</v>
      </c>
      <c r="AU926" s="242" t="s">
        <v>89</v>
      </c>
      <c r="AV926" s="13" t="s">
        <v>87</v>
      </c>
      <c r="AW926" s="13" t="s">
        <v>34</v>
      </c>
      <c r="AX926" s="13" t="s">
        <v>79</v>
      </c>
      <c r="AY926" s="242" t="s">
        <v>151</v>
      </c>
    </row>
    <row r="927" s="14" customFormat="1">
      <c r="A927" s="14"/>
      <c r="B927" s="243"/>
      <c r="C927" s="244"/>
      <c r="D927" s="234" t="s">
        <v>160</v>
      </c>
      <c r="E927" s="245" t="s">
        <v>1</v>
      </c>
      <c r="F927" s="246" t="s">
        <v>584</v>
      </c>
      <c r="G927" s="244"/>
      <c r="H927" s="247">
        <v>44</v>
      </c>
      <c r="I927" s="248"/>
      <c r="J927" s="244"/>
      <c r="K927" s="244"/>
      <c r="L927" s="249"/>
      <c r="M927" s="250"/>
      <c r="N927" s="251"/>
      <c r="O927" s="251"/>
      <c r="P927" s="251"/>
      <c r="Q927" s="251"/>
      <c r="R927" s="251"/>
      <c r="S927" s="251"/>
      <c r="T927" s="252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3" t="s">
        <v>160</v>
      </c>
      <c r="AU927" s="253" t="s">
        <v>89</v>
      </c>
      <c r="AV927" s="14" t="s">
        <v>89</v>
      </c>
      <c r="AW927" s="14" t="s">
        <v>34</v>
      </c>
      <c r="AX927" s="14" t="s">
        <v>87</v>
      </c>
      <c r="AY927" s="253" t="s">
        <v>151</v>
      </c>
    </row>
    <row r="928" s="2" customFormat="1">
      <c r="A928" s="39"/>
      <c r="B928" s="40"/>
      <c r="C928" s="219" t="s">
        <v>1109</v>
      </c>
      <c r="D928" s="219" t="s">
        <v>153</v>
      </c>
      <c r="E928" s="220" t="s">
        <v>1110</v>
      </c>
      <c r="F928" s="221" t="s">
        <v>1111</v>
      </c>
      <c r="G928" s="222" t="s">
        <v>1112</v>
      </c>
      <c r="H928" s="223">
        <v>1</v>
      </c>
      <c r="I928" s="224"/>
      <c r="J928" s="225">
        <f>ROUND(I928*H928,2)</f>
        <v>0</v>
      </c>
      <c r="K928" s="221" t="s">
        <v>1</v>
      </c>
      <c r="L928" s="45"/>
      <c r="M928" s="226" t="s">
        <v>1</v>
      </c>
      <c r="N928" s="227" t="s">
        <v>44</v>
      </c>
      <c r="O928" s="92"/>
      <c r="P928" s="228">
        <f>O928*H928</f>
        <v>0</v>
      </c>
      <c r="Q928" s="228">
        <v>0</v>
      </c>
      <c r="R928" s="228">
        <f>Q928*H928</f>
        <v>0</v>
      </c>
      <c r="S928" s="228">
        <v>0</v>
      </c>
      <c r="T928" s="229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30" t="s">
        <v>209</v>
      </c>
      <c r="AT928" s="230" t="s">
        <v>153</v>
      </c>
      <c r="AU928" s="230" t="s">
        <v>89</v>
      </c>
      <c r="AY928" s="18" t="s">
        <v>151</v>
      </c>
      <c r="BE928" s="231">
        <f>IF(N928="základní",J928,0)</f>
        <v>0</v>
      </c>
      <c r="BF928" s="231">
        <f>IF(N928="snížená",J928,0)</f>
        <v>0</v>
      </c>
      <c r="BG928" s="231">
        <f>IF(N928="zákl. přenesená",J928,0)</f>
        <v>0</v>
      </c>
      <c r="BH928" s="231">
        <f>IF(N928="sníž. přenesená",J928,0)</f>
        <v>0</v>
      </c>
      <c r="BI928" s="231">
        <f>IF(N928="nulová",J928,0)</f>
        <v>0</v>
      </c>
      <c r="BJ928" s="18" t="s">
        <v>87</v>
      </c>
      <c r="BK928" s="231">
        <f>ROUND(I928*H928,2)</f>
        <v>0</v>
      </c>
      <c r="BL928" s="18" t="s">
        <v>209</v>
      </c>
      <c r="BM928" s="230" t="s">
        <v>1113</v>
      </c>
    </row>
    <row r="929" s="12" customFormat="1" ht="22.8" customHeight="1">
      <c r="A929" s="12"/>
      <c r="B929" s="203"/>
      <c r="C929" s="204"/>
      <c r="D929" s="205" t="s">
        <v>78</v>
      </c>
      <c r="E929" s="217" t="s">
        <v>1114</v>
      </c>
      <c r="F929" s="217" t="s">
        <v>1115</v>
      </c>
      <c r="G929" s="204"/>
      <c r="H929" s="204"/>
      <c r="I929" s="207"/>
      <c r="J929" s="218">
        <f>BK929</f>
        <v>0</v>
      </c>
      <c r="K929" s="204"/>
      <c r="L929" s="209"/>
      <c r="M929" s="210"/>
      <c r="N929" s="211"/>
      <c r="O929" s="211"/>
      <c r="P929" s="212">
        <f>SUM(P930:P970)</f>
        <v>0</v>
      </c>
      <c r="Q929" s="211"/>
      <c r="R929" s="212">
        <f>SUM(R930:R970)</f>
        <v>0</v>
      </c>
      <c r="S929" s="211"/>
      <c r="T929" s="213">
        <f>SUM(T930:T970)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214" t="s">
        <v>87</v>
      </c>
      <c r="AT929" s="215" t="s">
        <v>78</v>
      </c>
      <c r="AU929" s="215" t="s">
        <v>87</v>
      </c>
      <c r="AY929" s="214" t="s">
        <v>151</v>
      </c>
      <c r="BK929" s="216">
        <f>SUM(BK930:BK970)</f>
        <v>0</v>
      </c>
    </row>
    <row r="930" s="2" customFormat="1" ht="21.75" customHeight="1">
      <c r="A930" s="39"/>
      <c r="B930" s="40"/>
      <c r="C930" s="219" t="s">
        <v>1116</v>
      </c>
      <c r="D930" s="219" t="s">
        <v>153</v>
      </c>
      <c r="E930" s="220" t="s">
        <v>1117</v>
      </c>
      <c r="F930" s="221" t="s">
        <v>1118</v>
      </c>
      <c r="G930" s="222" t="s">
        <v>180</v>
      </c>
      <c r="H930" s="223">
        <v>35.508000000000003</v>
      </c>
      <c r="I930" s="224"/>
      <c r="J930" s="225">
        <f>ROUND(I930*H930,2)</f>
        <v>0</v>
      </c>
      <c r="K930" s="221" t="s">
        <v>157</v>
      </c>
      <c r="L930" s="45"/>
      <c r="M930" s="226" t="s">
        <v>1</v>
      </c>
      <c r="N930" s="227" t="s">
        <v>44</v>
      </c>
      <c r="O930" s="92"/>
      <c r="P930" s="228">
        <f>O930*H930</f>
        <v>0</v>
      </c>
      <c r="Q930" s="228">
        <v>0</v>
      </c>
      <c r="R930" s="228">
        <f>Q930*H930</f>
        <v>0</v>
      </c>
      <c r="S930" s="228">
        <v>0</v>
      </c>
      <c r="T930" s="229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0" t="s">
        <v>209</v>
      </c>
      <c r="AT930" s="230" t="s">
        <v>153</v>
      </c>
      <c r="AU930" s="230" t="s">
        <v>89</v>
      </c>
      <c r="AY930" s="18" t="s">
        <v>151</v>
      </c>
      <c r="BE930" s="231">
        <f>IF(N930="základní",J930,0)</f>
        <v>0</v>
      </c>
      <c r="BF930" s="231">
        <f>IF(N930="snížená",J930,0)</f>
        <v>0</v>
      </c>
      <c r="BG930" s="231">
        <f>IF(N930="zákl. přenesená",J930,0)</f>
        <v>0</v>
      </c>
      <c r="BH930" s="231">
        <f>IF(N930="sníž. přenesená",J930,0)</f>
        <v>0</v>
      </c>
      <c r="BI930" s="231">
        <f>IF(N930="nulová",J930,0)</f>
        <v>0</v>
      </c>
      <c r="BJ930" s="18" t="s">
        <v>87</v>
      </c>
      <c r="BK930" s="231">
        <f>ROUND(I930*H930,2)</f>
        <v>0</v>
      </c>
      <c r="BL930" s="18" t="s">
        <v>209</v>
      </c>
      <c r="BM930" s="230" t="s">
        <v>1119</v>
      </c>
    </row>
    <row r="931" s="13" customFormat="1">
      <c r="A931" s="13"/>
      <c r="B931" s="232"/>
      <c r="C931" s="233"/>
      <c r="D931" s="234" t="s">
        <v>160</v>
      </c>
      <c r="E931" s="235" t="s">
        <v>1</v>
      </c>
      <c r="F931" s="236" t="s">
        <v>1120</v>
      </c>
      <c r="G931" s="233"/>
      <c r="H931" s="235" t="s">
        <v>1</v>
      </c>
      <c r="I931" s="237"/>
      <c r="J931" s="233"/>
      <c r="K931" s="233"/>
      <c r="L931" s="238"/>
      <c r="M931" s="239"/>
      <c r="N931" s="240"/>
      <c r="O931" s="240"/>
      <c r="P931" s="240"/>
      <c r="Q931" s="240"/>
      <c r="R931" s="240"/>
      <c r="S931" s="240"/>
      <c r="T931" s="241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2" t="s">
        <v>160</v>
      </c>
      <c r="AU931" s="242" t="s">
        <v>89</v>
      </c>
      <c r="AV931" s="13" t="s">
        <v>87</v>
      </c>
      <c r="AW931" s="13" t="s">
        <v>34</v>
      </c>
      <c r="AX931" s="13" t="s">
        <v>79</v>
      </c>
      <c r="AY931" s="242" t="s">
        <v>151</v>
      </c>
    </row>
    <row r="932" s="14" customFormat="1">
      <c r="A932" s="14"/>
      <c r="B932" s="243"/>
      <c r="C932" s="244"/>
      <c r="D932" s="234" t="s">
        <v>160</v>
      </c>
      <c r="E932" s="245" t="s">
        <v>1</v>
      </c>
      <c r="F932" s="246" t="s">
        <v>1121</v>
      </c>
      <c r="G932" s="244"/>
      <c r="H932" s="247">
        <v>35.508000000000003</v>
      </c>
      <c r="I932" s="248"/>
      <c r="J932" s="244"/>
      <c r="K932" s="244"/>
      <c r="L932" s="249"/>
      <c r="M932" s="250"/>
      <c r="N932" s="251"/>
      <c r="O932" s="251"/>
      <c r="P932" s="251"/>
      <c r="Q932" s="251"/>
      <c r="R932" s="251"/>
      <c r="S932" s="251"/>
      <c r="T932" s="252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3" t="s">
        <v>160</v>
      </c>
      <c r="AU932" s="253" t="s">
        <v>89</v>
      </c>
      <c r="AV932" s="14" t="s">
        <v>89</v>
      </c>
      <c r="AW932" s="14" t="s">
        <v>34</v>
      </c>
      <c r="AX932" s="14" t="s">
        <v>87</v>
      </c>
      <c r="AY932" s="253" t="s">
        <v>151</v>
      </c>
    </row>
    <row r="933" s="2" customFormat="1" ht="21.75" customHeight="1">
      <c r="A933" s="39"/>
      <c r="B933" s="40"/>
      <c r="C933" s="219" t="s">
        <v>1122</v>
      </c>
      <c r="D933" s="219" t="s">
        <v>153</v>
      </c>
      <c r="E933" s="220" t="s">
        <v>1123</v>
      </c>
      <c r="F933" s="221" t="s">
        <v>1124</v>
      </c>
      <c r="G933" s="222" t="s">
        <v>180</v>
      </c>
      <c r="H933" s="223">
        <v>53.262999999999998</v>
      </c>
      <c r="I933" s="224"/>
      <c r="J933" s="225">
        <f>ROUND(I933*H933,2)</f>
        <v>0</v>
      </c>
      <c r="K933" s="221" t="s">
        <v>157</v>
      </c>
      <c r="L933" s="45"/>
      <c r="M933" s="226" t="s">
        <v>1</v>
      </c>
      <c r="N933" s="227" t="s">
        <v>44</v>
      </c>
      <c r="O933" s="92"/>
      <c r="P933" s="228">
        <f>O933*H933</f>
        <v>0</v>
      </c>
      <c r="Q933" s="228">
        <v>0</v>
      </c>
      <c r="R933" s="228">
        <f>Q933*H933</f>
        <v>0</v>
      </c>
      <c r="S933" s="228">
        <v>0</v>
      </c>
      <c r="T933" s="229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0" t="s">
        <v>209</v>
      </c>
      <c r="AT933" s="230" t="s">
        <v>153</v>
      </c>
      <c r="AU933" s="230" t="s">
        <v>89</v>
      </c>
      <c r="AY933" s="18" t="s">
        <v>151</v>
      </c>
      <c r="BE933" s="231">
        <f>IF(N933="základní",J933,0)</f>
        <v>0</v>
      </c>
      <c r="BF933" s="231">
        <f>IF(N933="snížená",J933,0)</f>
        <v>0</v>
      </c>
      <c r="BG933" s="231">
        <f>IF(N933="zákl. přenesená",J933,0)</f>
        <v>0</v>
      </c>
      <c r="BH933" s="231">
        <f>IF(N933="sníž. přenesená",J933,0)</f>
        <v>0</v>
      </c>
      <c r="BI933" s="231">
        <f>IF(N933="nulová",J933,0)</f>
        <v>0</v>
      </c>
      <c r="BJ933" s="18" t="s">
        <v>87</v>
      </c>
      <c r="BK933" s="231">
        <f>ROUND(I933*H933,2)</f>
        <v>0</v>
      </c>
      <c r="BL933" s="18" t="s">
        <v>209</v>
      </c>
      <c r="BM933" s="230" t="s">
        <v>1125</v>
      </c>
    </row>
    <row r="934" s="13" customFormat="1">
      <c r="A934" s="13"/>
      <c r="B934" s="232"/>
      <c r="C934" s="233"/>
      <c r="D934" s="234" t="s">
        <v>160</v>
      </c>
      <c r="E934" s="235" t="s">
        <v>1</v>
      </c>
      <c r="F934" s="236" t="s">
        <v>1126</v>
      </c>
      <c r="G934" s="233"/>
      <c r="H934" s="235" t="s">
        <v>1</v>
      </c>
      <c r="I934" s="237"/>
      <c r="J934" s="233"/>
      <c r="K934" s="233"/>
      <c r="L934" s="238"/>
      <c r="M934" s="239"/>
      <c r="N934" s="240"/>
      <c r="O934" s="240"/>
      <c r="P934" s="240"/>
      <c r="Q934" s="240"/>
      <c r="R934" s="240"/>
      <c r="S934" s="240"/>
      <c r="T934" s="241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2" t="s">
        <v>160</v>
      </c>
      <c r="AU934" s="242" t="s">
        <v>89</v>
      </c>
      <c r="AV934" s="13" t="s">
        <v>87</v>
      </c>
      <c r="AW934" s="13" t="s">
        <v>34</v>
      </c>
      <c r="AX934" s="13" t="s">
        <v>79</v>
      </c>
      <c r="AY934" s="242" t="s">
        <v>151</v>
      </c>
    </row>
    <row r="935" s="14" customFormat="1">
      <c r="A935" s="14"/>
      <c r="B935" s="243"/>
      <c r="C935" s="244"/>
      <c r="D935" s="234" t="s">
        <v>160</v>
      </c>
      <c r="E935" s="245" t="s">
        <v>1</v>
      </c>
      <c r="F935" s="246" t="s">
        <v>1127</v>
      </c>
      <c r="G935" s="244"/>
      <c r="H935" s="247">
        <v>53.262999999999998</v>
      </c>
      <c r="I935" s="248"/>
      <c r="J935" s="244"/>
      <c r="K935" s="244"/>
      <c r="L935" s="249"/>
      <c r="M935" s="250"/>
      <c r="N935" s="251"/>
      <c r="O935" s="251"/>
      <c r="P935" s="251"/>
      <c r="Q935" s="251"/>
      <c r="R935" s="251"/>
      <c r="S935" s="251"/>
      <c r="T935" s="252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3" t="s">
        <v>160</v>
      </c>
      <c r="AU935" s="253" t="s">
        <v>89</v>
      </c>
      <c r="AV935" s="14" t="s">
        <v>89</v>
      </c>
      <c r="AW935" s="14" t="s">
        <v>34</v>
      </c>
      <c r="AX935" s="14" t="s">
        <v>87</v>
      </c>
      <c r="AY935" s="253" t="s">
        <v>151</v>
      </c>
    </row>
    <row r="936" s="2" customFormat="1" ht="16.5" customHeight="1">
      <c r="A936" s="39"/>
      <c r="B936" s="40"/>
      <c r="C936" s="219" t="s">
        <v>1128</v>
      </c>
      <c r="D936" s="219" t="s">
        <v>153</v>
      </c>
      <c r="E936" s="220" t="s">
        <v>1129</v>
      </c>
      <c r="F936" s="221" t="s">
        <v>1130</v>
      </c>
      <c r="G936" s="222" t="s">
        <v>180</v>
      </c>
      <c r="H936" s="223">
        <v>87.771000000000001</v>
      </c>
      <c r="I936" s="224"/>
      <c r="J936" s="225">
        <f>ROUND(I936*H936,2)</f>
        <v>0</v>
      </c>
      <c r="K936" s="221" t="s">
        <v>157</v>
      </c>
      <c r="L936" s="45"/>
      <c r="M936" s="226" t="s">
        <v>1</v>
      </c>
      <c r="N936" s="227" t="s">
        <v>44</v>
      </c>
      <c r="O936" s="92"/>
      <c r="P936" s="228">
        <f>O936*H936</f>
        <v>0</v>
      </c>
      <c r="Q936" s="228">
        <v>0</v>
      </c>
      <c r="R936" s="228">
        <f>Q936*H936</f>
        <v>0</v>
      </c>
      <c r="S936" s="228">
        <v>0</v>
      </c>
      <c r="T936" s="229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30" t="s">
        <v>209</v>
      </c>
      <c r="AT936" s="230" t="s">
        <v>153</v>
      </c>
      <c r="AU936" s="230" t="s">
        <v>89</v>
      </c>
      <c r="AY936" s="18" t="s">
        <v>151</v>
      </c>
      <c r="BE936" s="231">
        <f>IF(N936="základní",J936,0)</f>
        <v>0</v>
      </c>
      <c r="BF936" s="231">
        <f>IF(N936="snížená",J936,0)</f>
        <v>0</v>
      </c>
      <c r="BG936" s="231">
        <f>IF(N936="zákl. přenesená",J936,0)</f>
        <v>0</v>
      </c>
      <c r="BH936" s="231">
        <f>IF(N936="sníž. přenesená",J936,0)</f>
        <v>0</v>
      </c>
      <c r="BI936" s="231">
        <f>IF(N936="nulová",J936,0)</f>
        <v>0</v>
      </c>
      <c r="BJ936" s="18" t="s">
        <v>87</v>
      </c>
      <c r="BK936" s="231">
        <f>ROUND(I936*H936,2)</f>
        <v>0</v>
      </c>
      <c r="BL936" s="18" t="s">
        <v>209</v>
      </c>
      <c r="BM936" s="230" t="s">
        <v>1131</v>
      </c>
    </row>
    <row r="937" s="2" customFormat="1" ht="16.5" customHeight="1">
      <c r="A937" s="39"/>
      <c r="B937" s="40"/>
      <c r="C937" s="219" t="s">
        <v>997</v>
      </c>
      <c r="D937" s="219" t="s">
        <v>153</v>
      </c>
      <c r="E937" s="220" t="s">
        <v>1132</v>
      </c>
      <c r="F937" s="221" t="s">
        <v>1133</v>
      </c>
      <c r="G937" s="222" t="s">
        <v>180</v>
      </c>
      <c r="H937" s="223">
        <v>774.38400000000001</v>
      </c>
      <c r="I937" s="224"/>
      <c r="J937" s="225">
        <f>ROUND(I937*H937,2)</f>
        <v>0</v>
      </c>
      <c r="K937" s="221" t="s">
        <v>157</v>
      </c>
      <c r="L937" s="45"/>
      <c r="M937" s="226" t="s">
        <v>1</v>
      </c>
      <c r="N937" s="227" t="s">
        <v>44</v>
      </c>
      <c r="O937" s="92"/>
      <c r="P937" s="228">
        <f>O937*H937</f>
        <v>0</v>
      </c>
      <c r="Q937" s="228">
        <v>0</v>
      </c>
      <c r="R937" s="228">
        <f>Q937*H937</f>
        <v>0</v>
      </c>
      <c r="S937" s="228">
        <v>0</v>
      </c>
      <c r="T937" s="229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30" t="s">
        <v>209</v>
      </c>
      <c r="AT937" s="230" t="s">
        <v>153</v>
      </c>
      <c r="AU937" s="230" t="s">
        <v>89</v>
      </c>
      <c r="AY937" s="18" t="s">
        <v>151</v>
      </c>
      <c r="BE937" s="231">
        <f>IF(N937="základní",J937,0)</f>
        <v>0</v>
      </c>
      <c r="BF937" s="231">
        <f>IF(N937="snížená",J937,0)</f>
        <v>0</v>
      </c>
      <c r="BG937" s="231">
        <f>IF(N937="zákl. přenesená",J937,0)</f>
        <v>0</v>
      </c>
      <c r="BH937" s="231">
        <f>IF(N937="sníž. přenesená",J937,0)</f>
        <v>0</v>
      </c>
      <c r="BI937" s="231">
        <f>IF(N937="nulová",J937,0)</f>
        <v>0</v>
      </c>
      <c r="BJ937" s="18" t="s">
        <v>87</v>
      </c>
      <c r="BK937" s="231">
        <f>ROUND(I937*H937,2)</f>
        <v>0</v>
      </c>
      <c r="BL937" s="18" t="s">
        <v>209</v>
      </c>
      <c r="BM937" s="230" t="s">
        <v>1134</v>
      </c>
    </row>
    <row r="938" s="13" customFormat="1">
      <c r="A938" s="13"/>
      <c r="B938" s="232"/>
      <c r="C938" s="233"/>
      <c r="D938" s="234" t="s">
        <v>160</v>
      </c>
      <c r="E938" s="235" t="s">
        <v>1</v>
      </c>
      <c r="F938" s="236" t="s">
        <v>1135</v>
      </c>
      <c r="G938" s="233"/>
      <c r="H938" s="235" t="s">
        <v>1</v>
      </c>
      <c r="I938" s="237"/>
      <c r="J938" s="233"/>
      <c r="K938" s="233"/>
      <c r="L938" s="238"/>
      <c r="M938" s="239"/>
      <c r="N938" s="240"/>
      <c r="O938" s="240"/>
      <c r="P938" s="240"/>
      <c r="Q938" s="240"/>
      <c r="R938" s="240"/>
      <c r="S938" s="240"/>
      <c r="T938" s="241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2" t="s">
        <v>160</v>
      </c>
      <c r="AU938" s="242" t="s">
        <v>89</v>
      </c>
      <c r="AV938" s="13" t="s">
        <v>87</v>
      </c>
      <c r="AW938" s="13" t="s">
        <v>34</v>
      </c>
      <c r="AX938" s="13" t="s">
        <v>79</v>
      </c>
      <c r="AY938" s="242" t="s">
        <v>151</v>
      </c>
    </row>
    <row r="939" s="13" customFormat="1">
      <c r="A939" s="13"/>
      <c r="B939" s="232"/>
      <c r="C939" s="233"/>
      <c r="D939" s="234" t="s">
        <v>160</v>
      </c>
      <c r="E939" s="235" t="s">
        <v>1</v>
      </c>
      <c r="F939" s="236" t="s">
        <v>1136</v>
      </c>
      <c r="G939" s="233"/>
      <c r="H939" s="235" t="s">
        <v>1</v>
      </c>
      <c r="I939" s="237"/>
      <c r="J939" s="233"/>
      <c r="K939" s="233"/>
      <c r="L939" s="238"/>
      <c r="M939" s="239"/>
      <c r="N939" s="240"/>
      <c r="O939" s="240"/>
      <c r="P939" s="240"/>
      <c r="Q939" s="240"/>
      <c r="R939" s="240"/>
      <c r="S939" s="240"/>
      <c r="T939" s="241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2" t="s">
        <v>160</v>
      </c>
      <c r="AU939" s="242" t="s">
        <v>89</v>
      </c>
      <c r="AV939" s="13" t="s">
        <v>87</v>
      </c>
      <c r="AW939" s="13" t="s">
        <v>34</v>
      </c>
      <c r="AX939" s="13" t="s">
        <v>79</v>
      </c>
      <c r="AY939" s="242" t="s">
        <v>151</v>
      </c>
    </row>
    <row r="940" s="14" customFormat="1">
      <c r="A940" s="14"/>
      <c r="B940" s="243"/>
      <c r="C940" s="244"/>
      <c r="D940" s="234" t="s">
        <v>160</v>
      </c>
      <c r="E940" s="245" t="s">
        <v>1</v>
      </c>
      <c r="F940" s="246" t="s">
        <v>1137</v>
      </c>
      <c r="G940" s="244"/>
      <c r="H940" s="247">
        <v>555.10000000000002</v>
      </c>
      <c r="I940" s="248"/>
      <c r="J940" s="244"/>
      <c r="K940" s="244"/>
      <c r="L940" s="249"/>
      <c r="M940" s="250"/>
      <c r="N940" s="251"/>
      <c r="O940" s="251"/>
      <c r="P940" s="251"/>
      <c r="Q940" s="251"/>
      <c r="R940" s="251"/>
      <c r="S940" s="251"/>
      <c r="T940" s="252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3" t="s">
        <v>160</v>
      </c>
      <c r="AU940" s="253" t="s">
        <v>89</v>
      </c>
      <c r="AV940" s="14" t="s">
        <v>89</v>
      </c>
      <c r="AW940" s="14" t="s">
        <v>34</v>
      </c>
      <c r="AX940" s="14" t="s">
        <v>79</v>
      </c>
      <c r="AY940" s="253" t="s">
        <v>151</v>
      </c>
    </row>
    <row r="941" s="13" customFormat="1">
      <c r="A941" s="13"/>
      <c r="B941" s="232"/>
      <c r="C941" s="233"/>
      <c r="D941" s="234" t="s">
        <v>160</v>
      </c>
      <c r="E941" s="235" t="s">
        <v>1</v>
      </c>
      <c r="F941" s="236" t="s">
        <v>1138</v>
      </c>
      <c r="G941" s="233"/>
      <c r="H941" s="235" t="s">
        <v>1</v>
      </c>
      <c r="I941" s="237"/>
      <c r="J941" s="233"/>
      <c r="K941" s="233"/>
      <c r="L941" s="238"/>
      <c r="M941" s="239"/>
      <c r="N941" s="240"/>
      <c r="O941" s="240"/>
      <c r="P941" s="240"/>
      <c r="Q941" s="240"/>
      <c r="R941" s="240"/>
      <c r="S941" s="240"/>
      <c r="T941" s="241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2" t="s">
        <v>160</v>
      </c>
      <c r="AU941" s="242" t="s">
        <v>89</v>
      </c>
      <c r="AV941" s="13" t="s">
        <v>87</v>
      </c>
      <c r="AW941" s="13" t="s">
        <v>34</v>
      </c>
      <c r="AX941" s="13" t="s">
        <v>79</v>
      </c>
      <c r="AY941" s="242" t="s">
        <v>151</v>
      </c>
    </row>
    <row r="942" s="14" customFormat="1">
      <c r="A942" s="14"/>
      <c r="B942" s="243"/>
      <c r="C942" s="244"/>
      <c r="D942" s="234" t="s">
        <v>160</v>
      </c>
      <c r="E942" s="245" t="s">
        <v>1</v>
      </c>
      <c r="F942" s="246" t="s">
        <v>1139</v>
      </c>
      <c r="G942" s="244"/>
      <c r="H942" s="247">
        <v>-29.869</v>
      </c>
      <c r="I942" s="248"/>
      <c r="J942" s="244"/>
      <c r="K942" s="244"/>
      <c r="L942" s="249"/>
      <c r="M942" s="250"/>
      <c r="N942" s="251"/>
      <c r="O942" s="251"/>
      <c r="P942" s="251"/>
      <c r="Q942" s="251"/>
      <c r="R942" s="251"/>
      <c r="S942" s="251"/>
      <c r="T942" s="252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3" t="s">
        <v>160</v>
      </c>
      <c r="AU942" s="253" t="s">
        <v>89</v>
      </c>
      <c r="AV942" s="14" t="s">
        <v>89</v>
      </c>
      <c r="AW942" s="14" t="s">
        <v>34</v>
      </c>
      <c r="AX942" s="14" t="s">
        <v>79</v>
      </c>
      <c r="AY942" s="253" t="s">
        <v>151</v>
      </c>
    </row>
    <row r="943" s="13" customFormat="1">
      <c r="A943" s="13"/>
      <c r="B943" s="232"/>
      <c r="C943" s="233"/>
      <c r="D943" s="234" t="s">
        <v>160</v>
      </c>
      <c r="E943" s="235" t="s">
        <v>1</v>
      </c>
      <c r="F943" s="236" t="s">
        <v>1140</v>
      </c>
      <c r="G943" s="233"/>
      <c r="H943" s="235" t="s">
        <v>1</v>
      </c>
      <c r="I943" s="237"/>
      <c r="J943" s="233"/>
      <c r="K943" s="233"/>
      <c r="L943" s="238"/>
      <c r="M943" s="239"/>
      <c r="N943" s="240"/>
      <c r="O943" s="240"/>
      <c r="P943" s="240"/>
      <c r="Q943" s="240"/>
      <c r="R943" s="240"/>
      <c r="S943" s="240"/>
      <c r="T943" s="241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2" t="s">
        <v>160</v>
      </c>
      <c r="AU943" s="242" t="s">
        <v>89</v>
      </c>
      <c r="AV943" s="13" t="s">
        <v>87</v>
      </c>
      <c r="AW943" s="13" t="s">
        <v>34</v>
      </c>
      <c r="AX943" s="13" t="s">
        <v>79</v>
      </c>
      <c r="AY943" s="242" t="s">
        <v>151</v>
      </c>
    </row>
    <row r="944" s="14" customFormat="1">
      <c r="A944" s="14"/>
      <c r="B944" s="243"/>
      <c r="C944" s="244"/>
      <c r="D944" s="234" t="s">
        <v>160</v>
      </c>
      <c r="E944" s="245" t="s">
        <v>1</v>
      </c>
      <c r="F944" s="246" t="s">
        <v>1141</v>
      </c>
      <c r="G944" s="244"/>
      <c r="H944" s="247">
        <v>23.289000000000001</v>
      </c>
      <c r="I944" s="248"/>
      <c r="J944" s="244"/>
      <c r="K944" s="244"/>
      <c r="L944" s="249"/>
      <c r="M944" s="250"/>
      <c r="N944" s="251"/>
      <c r="O944" s="251"/>
      <c r="P944" s="251"/>
      <c r="Q944" s="251"/>
      <c r="R944" s="251"/>
      <c r="S944" s="251"/>
      <c r="T944" s="252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3" t="s">
        <v>160</v>
      </c>
      <c r="AU944" s="253" t="s">
        <v>89</v>
      </c>
      <c r="AV944" s="14" t="s">
        <v>89</v>
      </c>
      <c r="AW944" s="14" t="s">
        <v>34</v>
      </c>
      <c r="AX944" s="14" t="s">
        <v>79</v>
      </c>
      <c r="AY944" s="253" t="s">
        <v>151</v>
      </c>
    </row>
    <row r="945" s="16" customFormat="1">
      <c r="A945" s="16"/>
      <c r="B945" s="275"/>
      <c r="C945" s="276"/>
      <c r="D945" s="234" t="s">
        <v>160</v>
      </c>
      <c r="E945" s="277" t="s">
        <v>1</v>
      </c>
      <c r="F945" s="278" t="s">
        <v>432</v>
      </c>
      <c r="G945" s="276"/>
      <c r="H945" s="279">
        <v>548.51999999999998</v>
      </c>
      <c r="I945" s="280"/>
      <c r="J945" s="276"/>
      <c r="K945" s="276"/>
      <c r="L945" s="281"/>
      <c r="M945" s="282"/>
      <c r="N945" s="283"/>
      <c r="O945" s="283"/>
      <c r="P945" s="283"/>
      <c r="Q945" s="283"/>
      <c r="R945" s="283"/>
      <c r="S945" s="283"/>
      <c r="T945" s="284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T945" s="285" t="s">
        <v>160</v>
      </c>
      <c r="AU945" s="285" t="s">
        <v>89</v>
      </c>
      <c r="AV945" s="16" t="s">
        <v>176</v>
      </c>
      <c r="AW945" s="16" t="s">
        <v>34</v>
      </c>
      <c r="AX945" s="16" t="s">
        <v>79</v>
      </c>
      <c r="AY945" s="285" t="s">
        <v>151</v>
      </c>
    </row>
    <row r="946" s="13" customFormat="1">
      <c r="A946" s="13"/>
      <c r="B946" s="232"/>
      <c r="C946" s="233"/>
      <c r="D946" s="234" t="s">
        <v>160</v>
      </c>
      <c r="E946" s="235" t="s">
        <v>1</v>
      </c>
      <c r="F946" s="236" t="s">
        <v>1142</v>
      </c>
      <c r="G946" s="233"/>
      <c r="H946" s="235" t="s">
        <v>1</v>
      </c>
      <c r="I946" s="237"/>
      <c r="J946" s="233"/>
      <c r="K946" s="233"/>
      <c r="L946" s="238"/>
      <c r="M946" s="239"/>
      <c r="N946" s="240"/>
      <c r="O946" s="240"/>
      <c r="P946" s="240"/>
      <c r="Q946" s="240"/>
      <c r="R946" s="240"/>
      <c r="S946" s="240"/>
      <c r="T946" s="241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2" t="s">
        <v>160</v>
      </c>
      <c r="AU946" s="242" t="s">
        <v>89</v>
      </c>
      <c r="AV946" s="13" t="s">
        <v>87</v>
      </c>
      <c r="AW946" s="13" t="s">
        <v>34</v>
      </c>
      <c r="AX946" s="13" t="s">
        <v>79</v>
      </c>
      <c r="AY946" s="242" t="s">
        <v>151</v>
      </c>
    </row>
    <row r="947" s="13" customFormat="1">
      <c r="A947" s="13"/>
      <c r="B947" s="232"/>
      <c r="C947" s="233"/>
      <c r="D947" s="234" t="s">
        <v>160</v>
      </c>
      <c r="E947" s="235" t="s">
        <v>1</v>
      </c>
      <c r="F947" s="236" t="s">
        <v>1143</v>
      </c>
      <c r="G947" s="233"/>
      <c r="H947" s="235" t="s">
        <v>1</v>
      </c>
      <c r="I947" s="237"/>
      <c r="J947" s="233"/>
      <c r="K947" s="233"/>
      <c r="L947" s="238"/>
      <c r="M947" s="239"/>
      <c r="N947" s="240"/>
      <c r="O947" s="240"/>
      <c r="P947" s="240"/>
      <c r="Q947" s="240"/>
      <c r="R947" s="240"/>
      <c r="S947" s="240"/>
      <c r="T947" s="241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2" t="s">
        <v>160</v>
      </c>
      <c r="AU947" s="242" t="s">
        <v>89</v>
      </c>
      <c r="AV947" s="13" t="s">
        <v>87</v>
      </c>
      <c r="AW947" s="13" t="s">
        <v>34</v>
      </c>
      <c r="AX947" s="13" t="s">
        <v>79</v>
      </c>
      <c r="AY947" s="242" t="s">
        <v>151</v>
      </c>
    </row>
    <row r="948" s="14" customFormat="1">
      <c r="A948" s="14"/>
      <c r="B948" s="243"/>
      <c r="C948" s="244"/>
      <c r="D948" s="234" t="s">
        <v>160</v>
      </c>
      <c r="E948" s="245" t="s">
        <v>1</v>
      </c>
      <c r="F948" s="246" t="s">
        <v>1144</v>
      </c>
      <c r="G948" s="244"/>
      <c r="H948" s="247">
        <v>203.304</v>
      </c>
      <c r="I948" s="248"/>
      <c r="J948" s="244"/>
      <c r="K948" s="244"/>
      <c r="L948" s="249"/>
      <c r="M948" s="250"/>
      <c r="N948" s="251"/>
      <c r="O948" s="251"/>
      <c r="P948" s="251"/>
      <c r="Q948" s="251"/>
      <c r="R948" s="251"/>
      <c r="S948" s="251"/>
      <c r="T948" s="252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3" t="s">
        <v>160</v>
      </c>
      <c r="AU948" s="253" t="s">
        <v>89</v>
      </c>
      <c r="AV948" s="14" t="s">
        <v>89</v>
      </c>
      <c r="AW948" s="14" t="s">
        <v>34</v>
      </c>
      <c r="AX948" s="14" t="s">
        <v>79</v>
      </c>
      <c r="AY948" s="253" t="s">
        <v>151</v>
      </c>
    </row>
    <row r="949" s="13" customFormat="1">
      <c r="A949" s="13"/>
      <c r="B949" s="232"/>
      <c r="C949" s="233"/>
      <c r="D949" s="234" t="s">
        <v>160</v>
      </c>
      <c r="E949" s="235" t="s">
        <v>1</v>
      </c>
      <c r="F949" s="236" t="s">
        <v>1145</v>
      </c>
      <c r="G949" s="233"/>
      <c r="H949" s="235" t="s">
        <v>1</v>
      </c>
      <c r="I949" s="237"/>
      <c r="J949" s="233"/>
      <c r="K949" s="233"/>
      <c r="L949" s="238"/>
      <c r="M949" s="239"/>
      <c r="N949" s="240"/>
      <c r="O949" s="240"/>
      <c r="P949" s="240"/>
      <c r="Q949" s="240"/>
      <c r="R949" s="240"/>
      <c r="S949" s="240"/>
      <c r="T949" s="241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2" t="s">
        <v>160</v>
      </c>
      <c r="AU949" s="242" t="s">
        <v>89</v>
      </c>
      <c r="AV949" s="13" t="s">
        <v>87</v>
      </c>
      <c r="AW949" s="13" t="s">
        <v>34</v>
      </c>
      <c r="AX949" s="13" t="s">
        <v>79</v>
      </c>
      <c r="AY949" s="242" t="s">
        <v>151</v>
      </c>
    </row>
    <row r="950" s="14" customFormat="1">
      <c r="A950" s="14"/>
      <c r="B950" s="243"/>
      <c r="C950" s="244"/>
      <c r="D950" s="234" t="s">
        <v>160</v>
      </c>
      <c r="E950" s="245" t="s">
        <v>1</v>
      </c>
      <c r="F950" s="246" t="s">
        <v>1146</v>
      </c>
      <c r="G950" s="244"/>
      <c r="H950" s="247">
        <v>-79.847999999999999</v>
      </c>
      <c r="I950" s="248"/>
      <c r="J950" s="244"/>
      <c r="K950" s="244"/>
      <c r="L950" s="249"/>
      <c r="M950" s="250"/>
      <c r="N950" s="251"/>
      <c r="O950" s="251"/>
      <c r="P950" s="251"/>
      <c r="Q950" s="251"/>
      <c r="R950" s="251"/>
      <c r="S950" s="251"/>
      <c r="T950" s="252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3" t="s">
        <v>160</v>
      </c>
      <c r="AU950" s="253" t="s">
        <v>89</v>
      </c>
      <c r="AV950" s="14" t="s">
        <v>89</v>
      </c>
      <c r="AW950" s="14" t="s">
        <v>34</v>
      </c>
      <c r="AX950" s="14" t="s">
        <v>79</v>
      </c>
      <c r="AY950" s="253" t="s">
        <v>151</v>
      </c>
    </row>
    <row r="951" s="13" customFormat="1">
      <c r="A951" s="13"/>
      <c r="B951" s="232"/>
      <c r="C951" s="233"/>
      <c r="D951" s="234" t="s">
        <v>160</v>
      </c>
      <c r="E951" s="235" t="s">
        <v>1</v>
      </c>
      <c r="F951" s="236" t="s">
        <v>1147</v>
      </c>
      <c r="G951" s="233"/>
      <c r="H951" s="235" t="s">
        <v>1</v>
      </c>
      <c r="I951" s="237"/>
      <c r="J951" s="233"/>
      <c r="K951" s="233"/>
      <c r="L951" s="238"/>
      <c r="M951" s="239"/>
      <c r="N951" s="240"/>
      <c r="O951" s="240"/>
      <c r="P951" s="240"/>
      <c r="Q951" s="240"/>
      <c r="R951" s="240"/>
      <c r="S951" s="240"/>
      <c r="T951" s="241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2" t="s">
        <v>160</v>
      </c>
      <c r="AU951" s="242" t="s">
        <v>89</v>
      </c>
      <c r="AV951" s="13" t="s">
        <v>87</v>
      </c>
      <c r="AW951" s="13" t="s">
        <v>34</v>
      </c>
      <c r="AX951" s="13" t="s">
        <v>79</v>
      </c>
      <c r="AY951" s="242" t="s">
        <v>151</v>
      </c>
    </row>
    <row r="952" s="14" customFormat="1">
      <c r="A952" s="14"/>
      <c r="B952" s="243"/>
      <c r="C952" s="244"/>
      <c r="D952" s="234" t="s">
        <v>160</v>
      </c>
      <c r="E952" s="245" t="s">
        <v>1</v>
      </c>
      <c r="F952" s="246" t="s">
        <v>1148</v>
      </c>
      <c r="G952" s="244"/>
      <c r="H952" s="247">
        <v>102.408</v>
      </c>
      <c r="I952" s="248"/>
      <c r="J952" s="244"/>
      <c r="K952" s="244"/>
      <c r="L952" s="249"/>
      <c r="M952" s="250"/>
      <c r="N952" s="251"/>
      <c r="O952" s="251"/>
      <c r="P952" s="251"/>
      <c r="Q952" s="251"/>
      <c r="R952" s="251"/>
      <c r="S952" s="251"/>
      <c r="T952" s="252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3" t="s">
        <v>160</v>
      </c>
      <c r="AU952" s="253" t="s">
        <v>89</v>
      </c>
      <c r="AV952" s="14" t="s">
        <v>89</v>
      </c>
      <c r="AW952" s="14" t="s">
        <v>34</v>
      </c>
      <c r="AX952" s="14" t="s">
        <v>79</v>
      </c>
      <c r="AY952" s="253" t="s">
        <v>151</v>
      </c>
    </row>
    <row r="953" s="16" customFormat="1">
      <c r="A953" s="16"/>
      <c r="B953" s="275"/>
      <c r="C953" s="276"/>
      <c r="D953" s="234" t="s">
        <v>160</v>
      </c>
      <c r="E953" s="277" t="s">
        <v>1</v>
      </c>
      <c r="F953" s="278" t="s">
        <v>439</v>
      </c>
      <c r="G953" s="276"/>
      <c r="H953" s="279">
        <v>225.864</v>
      </c>
      <c r="I953" s="280"/>
      <c r="J953" s="276"/>
      <c r="K953" s="276"/>
      <c r="L953" s="281"/>
      <c r="M953" s="282"/>
      <c r="N953" s="283"/>
      <c r="O953" s="283"/>
      <c r="P953" s="283"/>
      <c r="Q953" s="283"/>
      <c r="R953" s="283"/>
      <c r="S953" s="283"/>
      <c r="T953" s="284"/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T953" s="285" t="s">
        <v>160</v>
      </c>
      <c r="AU953" s="285" t="s">
        <v>89</v>
      </c>
      <c r="AV953" s="16" t="s">
        <v>176</v>
      </c>
      <c r="AW953" s="16" t="s">
        <v>34</v>
      </c>
      <c r="AX953" s="16" t="s">
        <v>79</v>
      </c>
      <c r="AY953" s="285" t="s">
        <v>151</v>
      </c>
    </row>
    <row r="954" s="15" customFormat="1">
      <c r="A954" s="15"/>
      <c r="B954" s="254"/>
      <c r="C954" s="255"/>
      <c r="D954" s="234" t="s">
        <v>160</v>
      </c>
      <c r="E954" s="256" t="s">
        <v>1</v>
      </c>
      <c r="F954" s="257" t="s">
        <v>166</v>
      </c>
      <c r="G954" s="255"/>
      <c r="H954" s="258">
        <v>774.38400000000001</v>
      </c>
      <c r="I954" s="259"/>
      <c r="J954" s="255"/>
      <c r="K954" s="255"/>
      <c r="L954" s="260"/>
      <c r="M954" s="261"/>
      <c r="N954" s="262"/>
      <c r="O954" s="262"/>
      <c r="P954" s="262"/>
      <c r="Q954" s="262"/>
      <c r="R954" s="262"/>
      <c r="S954" s="262"/>
      <c r="T954" s="263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64" t="s">
        <v>160</v>
      </c>
      <c r="AU954" s="264" t="s">
        <v>89</v>
      </c>
      <c r="AV954" s="15" t="s">
        <v>158</v>
      </c>
      <c r="AW954" s="15" t="s">
        <v>34</v>
      </c>
      <c r="AX954" s="15" t="s">
        <v>87</v>
      </c>
      <c r="AY954" s="264" t="s">
        <v>151</v>
      </c>
    </row>
    <row r="955" s="2" customFormat="1">
      <c r="A955" s="39"/>
      <c r="B955" s="40"/>
      <c r="C955" s="219" t="s">
        <v>1149</v>
      </c>
      <c r="D955" s="219" t="s">
        <v>153</v>
      </c>
      <c r="E955" s="220" t="s">
        <v>1150</v>
      </c>
      <c r="F955" s="221" t="s">
        <v>1151</v>
      </c>
      <c r="G955" s="222" t="s">
        <v>180</v>
      </c>
      <c r="H955" s="223">
        <v>78.359999999999999</v>
      </c>
      <c r="I955" s="224"/>
      <c r="J955" s="225">
        <f>ROUND(I955*H955,2)</f>
        <v>0</v>
      </c>
      <c r="K955" s="221" t="s">
        <v>1</v>
      </c>
      <c r="L955" s="45"/>
      <c r="M955" s="226" t="s">
        <v>1</v>
      </c>
      <c r="N955" s="227" t="s">
        <v>44</v>
      </c>
      <c r="O955" s="92"/>
      <c r="P955" s="228">
        <f>O955*H955</f>
        <v>0</v>
      </c>
      <c r="Q955" s="228">
        <v>0</v>
      </c>
      <c r="R955" s="228">
        <f>Q955*H955</f>
        <v>0</v>
      </c>
      <c r="S955" s="228">
        <v>0</v>
      </c>
      <c r="T955" s="229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30" t="s">
        <v>209</v>
      </c>
      <c r="AT955" s="230" t="s">
        <v>153</v>
      </c>
      <c r="AU955" s="230" t="s">
        <v>89</v>
      </c>
      <c r="AY955" s="18" t="s">
        <v>151</v>
      </c>
      <c r="BE955" s="231">
        <f>IF(N955="základní",J955,0)</f>
        <v>0</v>
      </c>
      <c r="BF955" s="231">
        <f>IF(N955="snížená",J955,0)</f>
        <v>0</v>
      </c>
      <c r="BG955" s="231">
        <f>IF(N955="zákl. přenesená",J955,0)</f>
        <v>0</v>
      </c>
      <c r="BH955" s="231">
        <f>IF(N955="sníž. přenesená",J955,0)</f>
        <v>0</v>
      </c>
      <c r="BI955" s="231">
        <f>IF(N955="nulová",J955,0)</f>
        <v>0</v>
      </c>
      <c r="BJ955" s="18" t="s">
        <v>87</v>
      </c>
      <c r="BK955" s="231">
        <f>ROUND(I955*H955,2)</f>
        <v>0</v>
      </c>
      <c r="BL955" s="18" t="s">
        <v>209</v>
      </c>
      <c r="BM955" s="230" t="s">
        <v>1152</v>
      </c>
    </row>
    <row r="956" s="13" customFormat="1">
      <c r="A956" s="13"/>
      <c r="B956" s="232"/>
      <c r="C956" s="233"/>
      <c r="D956" s="234" t="s">
        <v>160</v>
      </c>
      <c r="E956" s="235" t="s">
        <v>1</v>
      </c>
      <c r="F956" s="236" t="s">
        <v>1136</v>
      </c>
      <c r="G956" s="233"/>
      <c r="H956" s="235" t="s">
        <v>1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2" t="s">
        <v>160</v>
      </c>
      <c r="AU956" s="242" t="s">
        <v>89</v>
      </c>
      <c r="AV956" s="13" t="s">
        <v>87</v>
      </c>
      <c r="AW956" s="13" t="s">
        <v>34</v>
      </c>
      <c r="AX956" s="13" t="s">
        <v>79</v>
      </c>
      <c r="AY956" s="242" t="s">
        <v>151</v>
      </c>
    </row>
    <row r="957" s="14" customFormat="1">
      <c r="A957" s="14"/>
      <c r="B957" s="243"/>
      <c r="C957" s="244"/>
      <c r="D957" s="234" t="s">
        <v>160</v>
      </c>
      <c r="E957" s="245" t="s">
        <v>1</v>
      </c>
      <c r="F957" s="246" t="s">
        <v>1153</v>
      </c>
      <c r="G957" s="244"/>
      <c r="H957" s="247">
        <v>79.299999999999997</v>
      </c>
      <c r="I957" s="248"/>
      <c r="J957" s="244"/>
      <c r="K957" s="244"/>
      <c r="L957" s="249"/>
      <c r="M957" s="250"/>
      <c r="N957" s="251"/>
      <c r="O957" s="251"/>
      <c r="P957" s="251"/>
      <c r="Q957" s="251"/>
      <c r="R957" s="251"/>
      <c r="S957" s="251"/>
      <c r="T957" s="252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3" t="s">
        <v>160</v>
      </c>
      <c r="AU957" s="253" t="s">
        <v>89</v>
      </c>
      <c r="AV957" s="14" t="s">
        <v>89</v>
      </c>
      <c r="AW957" s="14" t="s">
        <v>34</v>
      </c>
      <c r="AX957" s="14" t="s">
        <v>79</v>
      </c>
      <c r="AY957" s="253" t="s">
        <v>151</v>
      </c>
    </row>
    <row r="958" s="13" customFormat="1">
      <c r="A958" s="13"/>
      <c r="B958" s="232"/>
      <c r="C958" s="233"/>
      <c r="D958" s="234" t="s">
        <v>160</v>
      </c>
      <c r="E958" s="235" t="s">
        <v>1</v>
      </c>
      <c r="F958" s="236" t="s">
        <v>1138</v>
      </c>
      <c r="G958" s="233"/>
      <c r="H958" s="235" t="s">
        <v>1</v>
      </c>
      <c r="I958" s="237"/>
      <c r="J958" s="233"/>
      <c r="K958" s="233"/>
      <c r="L958" s="238"/>
      <c r="M958" s="239"/>
      <c r="N958" s="240"/>
      <c r="O958" s="240"/>
      <c r="P958" s="240"/>
      <c r="Q958" s="240"/>
      <c r="R958" s="240"/>
      <c r="S958" s="240"/>
      <c r="T958" s="24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2" t="s">
        <v>160</v>
      </c>
      <c r="AU958" s="242" t="s">
        <v>89</v>
      </c>
      <c r="AV958" s="13" t="s">
        <v>87</v>
      </c>
      <c r="AW958" s="13" t="s">
        <v>34</v>
      </c>
      <c r="AX958" s="13" t="s">
        <v>79</v>
      </c>
      <c r="AY958" s="242" t="s">
        <v>151</v>
      </c>
    </row>
    <row r="959" s="14" customFormat="1">
      <c r="A959" s="14"/>
      <c r="B959" s="243"/>
      <c r="C959" s="244"/>
      <c r="D959" s="234" t="s">
        <v>160</v>
      </c>
      <c r="E959" s="245" t="s">
        <v>1</v>
      </c>
      <c r="F959" s="246" t="s">
        <v>1154</v>
      </c>
      <c r="G959" s="244"/>
      <c r="H959" s="247">
        <v>-4.2670000000000003</v>
      </c>
      <c r="I959" s="248"/>
      <c r="J959" s="244"/>
      <c r="K959" s="244"/>
      <c r="L959" s="249"/>
      <c r="M959" s="250"/>
      <c r="N959" s="251"/>
      <c r="O959" s="251"/>
      <c r="P959" s="251"/>
      <c r="Q959" s="251"/>
      <c r="R959" s="251"/>
      <c r="S959" s="251"/>
      <c r="T959" s="252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3" t="s">
        <v>160</v>
      </c>
      <c r="AU959" s="253" t="s">
        <v>89</v>
      </c>
      <c r="AV959" s="14" t="s">
        <v>89</v>
      </c>
      <c r="AW959" s="14" t="s">
        <v>34</v>
      </c>
      <c r="AX959" s="14" t="s">
        <v>79</v>
      </c>
      <c r="AY959" s="253" t="s">
        <v>151</v>
      </c>
    </row>
    <row r="960" s="13" customFormat="1">
      <c r="A960" s="13"/>
      <c r="B960" s="232"/>
      <c r="C960" s="233"/>
      <c r="D960" s="234" t="s">
        <v>160</v>
      </c>
      <c r="E960" s="235" t="s">
        <v>1</v>
      </c>
      <c r="F960" s="236" t="s">
        <v>1140</v>
      </c>
      <c r="G960" s="233"/>
      <c r="H960" s="235" t="s">
        <v>1</v>
      </c>
      <c r="I960" s="237"/>
      <c r="J960" s="233"/>
      <c r="K960" s="233"/>
      <c r="L960" s="238"/>
      <c r="M960" s="239"/>
      <c r="N960" s="240"/>
      <c r="O960" s="240"/>
      <c r="P960" s="240"/>
      <c r="Q960" s="240"/>
      <c r="R960" s="240"/>
      <c r="S960" s="240"/>
      <c r="T960" s="241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2" t="s">
        <v>160</v>
      </c>
      <c r="AU960" s="242" t="s">
        <v>89</v>
      </c>
      <c r="AV960" s="13" t="s">
        <v>87</v>
      </c>
      <c r="AW960" s="13" t="s">
        <v>34</v>
      </c>
      <c r="AX960" s="13" t="s">
        <v>79</v>
      </c>
      <c r="AY960" s="242" t="s">
        <v>151</v>
      </c>
    </row>
    <row r="961" s="14" customFormat="1">
      <c r="A961" s="14"/>
      <c r="B961" s="243"/>
      <c r="C961" s="244"/>
      <c r="D961" s="234" t="s">
        <v>160</v>
      </c>
      <c r="E961" s="245" t="s">
        <v>1</v>
      </c>
      <c r="F961" s="246" t="s">
        <v>1155</v>
      </c>
      <c r="G961" s="244"/>
      <c r="H961" s="247">
        <v>3.327</v>
      </c>
      <c r="I961" s="248"/>
      <c r="J961" s="244"/>
      <c r="K961" s="244"/>
      <c r="L961" s="249"/>
      <c r="M961" s="250"/>
      <c r="N961" s="251"/>
      <c r="O961" s="251"/>
      <c r="P961" s="251"/>
      <c r="Q961" s="251"/>
      <c r="R961" s="251"/>
      <c r="S961" s="251"/>
      <c r="T961" s="252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3" t="s">
        <v>160</v>
      </c>
      <c r="AU961" s="253" t="s">
        <v>89</v>
      </c>
      <c r="AV961" s="14" t="s">
        <v>89</v>
      </c>
      <c r="AW961" s="14" t="s">
        <v>34</v>
      </c>
      <c r="AX961" s="14" t="s">
        <v>79</v>
      </c>
      <c r="AY961" s="253" t="s">
        <v>151</v>
      </c>
    </row>
    <row r="962" s="15" customFormat="1">
      <c r="A962" s="15"/>
      <c r="B962" s="254"/>
      <c r="C962" s="255"/>
      <c r="D962" s="234" t="s">
        <v>160</v>
      </c>
      <c r="E962" s="256" t="s">
        <v>1</v>
      </c>
      <c r="F962" s="257" t="s">
        <v>166</v>
      </c>
      <c r="G962" s="255"/>
      <c r="H962" s="258">
        <v>78.359999999999999</v>
      </c>
      <c r="I962" s="259"/>
      <c r="J962" s="255"/>
      <c r="K962" s="255"/>
      <c r="L962" s="260"/>
      <c r="M962" s="261"/>
      <c r="N962" s="262"/>
      <c r="O962" s="262"/>
      <c r="P962" s="262"/>
      <c r="Q962" s="262"/>
      <c r="R962" s="262"/>
      <c r="S962" s="262"/>
      <c r="T962" s="263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4" t="s">
        <v>160</v>
      </c>
      <c r="AU962" s="264" t="s">
        <v>89</v>
      </c>
      <c r="AV962" s="15" t="s">
        <v>158</v>
      </c>
      <c r="AW962" s="15" t="s">
        <v>34</v>
      </c>
      <c r="AX962" s="15" t="s">
        <v>87</v>
      </c>
      <c r="AY962" s="264" t="s">
        <v>151</v>
      </c>
    </row>
    <row r="963" s="2" customFormat="1" ht="16.5" customHeight="1">
      <c r="A963" s="39"/>
      <c r="B963" s="40"/>
      <c r="C963" s="219" t="s">
        <v>1156</v>
      </c>
      <c r="D963" s="219" t="s">
        <v>153</v>
      </c>
      <c r="E963" s="220" t="s">
        <v>1157</v>
      </c>
      <c r="F963" s="221" t="s">
        <v>1158</v>
      </c>
      <c r="G963" s="222" t="s">
        <v>180</v>
      </c>
      <c r="H963" s="223">
        <v>9.4109999999999996</v>
      </c>
      <c r="I963" s="224"/>
      <c r="J963" s="225">
        <f>ROUND(I963*H963,2)</f>
        <v>0</v>
      </c>
      <c r="K963" s="221" t="s">
        <v>1</v>
      </c>
      <c r="L963" s="45"/>
      <c r="M963" s="226" t="s">
        <v>1</v>
      </c>
      <c r="N963" s="227" t="s">
        <v>44</v>
      </c>
      <c r="O963" s="92"/>
      <c r="P963" s="228">
        <f>O963*H963</f>
        <v>0</v>
      </c>
      <c r="Q963" s="228">
        <v>0</v>
      </c>
      <c r="R963" s="228">
        <f>Q963*H963</f>
        <v>0</v>
      </c>
      <c r="S963" s="228">
        <v>0</v>
      </c>
      <c r="T963" s="229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0" t="s">
        <v>209</v>
      </c>
      <c r="AT963" s="230" t="s">
        <v>153</v>
      </c>
      <c r="AU963" s="230" t="s">
        <v>89</v>
      </c>
      <c r="AY963" s="18" t="s">
        <v>151</v>
      </c>
      <c r="BE963" s="231">
        <f>IF(N963="základní",J963,0)</f>
        <v>0</v>
      </c>
      <c r="BF963" s="231">
        <f>IF(N963="snížená",J963,0)</f>
        <v>0</v>
      </c>
      <c r="BG963" s="231">
        <f>IF(N963="zákl. přenesená",J963,0)</f>
        <v>0</v>
      </c>
      <c r="BH963" s="231">
        <f>IF(N963="sníž. přenesená",J963,0)</f>
        <v>0</v>
      </c>
      <c r="BI963" s="231">
        <f>IF(N963="nulová",J963,0)</f>
        <v>0</v>
      </c>
      <c r="BJ963" s="18" t="s">
        <v>87</v>
      </c>
      <c r="BK963" s="231">
        <f>ROUND(I963*H963,2)</f>
        <v>0</v>
      </c>
      <c r="BL963" s="18" t="s">
        <v>209</v>
      </c>
      <c r="BM963" s="230" t="s">
        <v>1159</v>
      </c>
    </row>
    <row r="964" s="13" customFormat="1">
      <c r="A964" s="13"/>
      <c r="B964" s="232"/>
      <c r="C964" s="233"/>
      <c r="D964" s="234" t="s">
        <v>160</v>
      </c>
      <c r="E964" s="235" t="s">
        <v>1</v>
      </c>
      <c r="F964" s="236" t="s">
        <v>1143</v>
      </c>
      <c r="G964" s="233"/>
      <c r="H964" s="235" t="s">
        <v>1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2" t="s">
        <v>160</v>
      </c>
      <c r="AU964" s="242" t="s">
        <v>89</v>
      </c>
      <c r="AV964" s="13" t="s">
        <v>87</v>
      </c>
      <c r="AW964" s="13" t="s">
        <v>34</v>
      </c>
      <c r="AX964" s="13" t="s">
        <v>79</v>
      </c>
      <c r="AY964" s="242" t="s">
        <v>151</v>
      </c>
    </row>
    <row r="965" s="14" customFormat="1">
      <c r="A965" s="14"/>
      <c r="B965" s="243"/>
      <c r="C965" s="244"/>
      <c r="D965" s="234" t="s">
        <v>160</v>
      </c>
      <c r="E965" s="245" t="s">
        <v>1</v>
      </c>
      <c r="F965" s="246" t="s">
        <v>1160</v>
      </c>
      <c r="G965" s="244"/>
      <c r="H965" s="247">
        <v>8.4710000000000001</v>
      </c>
      <c r="I965" s="248"/>
      <c r="J965" s="244"/>
      <c r="K965" s="244"/>
      <c r="L965" s="249"/>
      <c r="M965" s="250"/>
      <c r="N965" s="251"/>
      <c r="O965" s="251"/>
      <c r="P965" s="251"/>
      <c r="Q965" s="251"/>
      <c r="R965" s="251"/>
      <c r="S965" s="251"/>
      <c r="T965" s="252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3" t="s">
        <v>160</v>
      </c>
      <c r="AU965" s="253" t="s">
        <v>89</v>
      </c>
      <c r="AV965" s="14" t="s">
        <v>89</v>
      </c>
      <c r="AW965" s="14" t="s">
        <v>34</v>
      </c>
      <c r="AX965" s="14" t="s">
        <v>79</v>
      </c>
      <c r="AY965" s="253" t="s">
        <v>151</v>
      </c>
    </row>
    <row r="966" s="13" customFormat="1">
      <c r="A966" s="13"/>
      <c r="B966" s="232"/>
      <c r="C966" s="233"/>
      <c r="D966" s="234" t="s">
        <v>160</v>
      </c>
      <c r="E966" s="235" t="s">
        <v>1</v>
      </c>
      <c r="F966" s="236" t="s">
        <v>1145</v>
      </c>
      <c r="G966" s="233"/>
      <c r="H966" s="235" t="s">
        <v>1</v>
      </c>
      <c r="I966" s="237"/>
      <c r="J966" s="233"/>
      <c r="K966" s="233"/>
      <c r="L966" s="238"/>
      <c r="M966" s="239"/>
      <c r="N966" s="240"/>
      <c r="O966" s="240"/>
      <c r="P966" s="240"/>
      <c r="Q966" s="240"/>
      <c r="R966" s="240"/>
      <c r="S966" s="240"/>
      <c r="T966" s="241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2" t="s">
        <v>160</v>
      </c>
      <c r="AU966" s="242" t="s">
        <v>89</v>
      </c>
      <c r="AV966" s="13" t="s">
        <v>87</v>
      </c>
      <c r="AW966" s="13" t="s">
        <v>34</v>
      </c>
      <c r="AX966" s="13" t="s">
        <v>79</v>
      </c>
      <c r="AY966" s="242" t="s">
        <v>151</v>
      </c>
    </row>
    <row r="967" s="14" customFormat="1">
      <c r="A967" s="14"/>
      <c r="B967" s="243"/>
      <c r="C967" s="244"/>
      <c r="D967" s="234" t="s">
        <v>160</v>
      </c>
      <c r="E967" s="245" t="s">
        <v>1</v>
      </c>
      <c r="F967" s="246" t="s">
        <v>1161</v>
      </c>
      <c r="G967" s="244"/>
      <c r="H967" s="247">
        <v>-3.327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3" t="s">
        <v>160</v>
      </c>
      <c r="AU967" s="253" t="s">
        <v>89</v>
      </c>
      <c r="AV967" s="14" t="s">
        <v>89</v>
      </c>
      <c r="AW967" s="14" t="s">
        <v>34</v>
      </c>
      <c r="AX967" s="14" t="s">
        <v>79</v>
      </c>
      <c r="AY967" s="253" t="s">
        <v>151</v>
      </c>
    </row>
    <row r="968" s="13" customFormat="1">
      <c r="A968" s="13"/>
      <c r="B968" s="232"/>
      <c r="C968" s="233"/>
      <c r="D968" s="234" t="s">
        <v>160</v>
      </c>
      <c r="E968" s="235" t="s">
        <v>1</v>
      </c>
      <c r="F968" s="236" t="s">
        <v>1147</v>
      </c>
      <c r="G968" s="233"/>
      <c r="H968" s="235" t="s">
        <v>1</v>
      </c>
      <c r="I968" s="237"/>
      <c r="J968" s="233"/>
      <c r="K968" s="233"/>
      <c r="L968" s="238"/>
      <c r="M968" s="239"/>
      <c r="N968" s="240"/>
      <c r="O968" s="240"/>
      <c r="P968" s="240"/>
      <c r="Q968" s="240"/>
      <c r="R968" s="240"/>
      <c r="S968" s="240"/>
      <c r="T968" s="241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2" t="s">
        <v>160</v>
      </c>
      <c r="AU968" s="242" t="s">
        <v>89</v>
      </c>
      <c r="AV968" s="13" t="s">
        <v>87</v>
      </c>
      <c r="AW968" s="13" t="s">
        <v>34</v>
      </c>
      <c r="AX968" s="13" t="s">
        <v>79</v>
      </c>
      <c r="AY968" s="242" t="s">
        <v>151</v>
      </c>
    </row>
    <row r="969" s="14" customFormat="1">
      <c r="A969" s="14"/>
      <c r="B969" s="243"/>
      <c r="C969" s="244"/>
      <c r="D969" s="234" t="s">
        <v>160</v>
      </c>
      <c r="E969" s="245" t="s">
        <v>1</v>
      </c>
      <c r="F969" s="246" t="s">
        <v>1162</v>
      </c>
      <c r="G969" s="244"/>
      <c r="H969" s="247">
        <v>4.2670000000000003</v>
      </c>
      <c r="I969" s="248"/>
      <c r="J969" s="244"/>
      <c r="K969" s="244"/>
      <c r="L969" s="249"/>
      <c r="M969" s="250"/>
      <c r="N969" s="251"/>
      <c r="O969" s="251"/>
      <c r="P969" s="251"/>
      <c r="Q969" s="251"/>
      <c r="R969" s="251"/>
      <c r="S969" s="251"/>
      <c r="T969" s="252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3" t="s">
        <v>160</v>
      </c>
      <c r="AU969" s="253" t="s">
        <v>89</v>
      </c>
      <c r="AV969" s="14" t="s">
        <v>89</v>
      </c>
      <c r="AW969" s="14" t="s">
        <v>34</v>
      </c>
      <c r="AX969" s="14" t="s">
        <v>79</v>
      </c>
      <c r="AY969" s="253" t="s">
        <v>151</v>
      </c>
    </row>
    <row r="970" s="15" customFormat="1">
      <c r="A970" s="15"/>
      <c r="B970" s="254"/>
      <c r="C970" s="255"/>
      <c r="D970" s="234" t="s">
        <v>160</v>
      </c>
      <c r="E970" s="256" t="s">
        <v>1</v>
      </c>
      <c r="F970" s="257" t="s">
        <v>166</v>
      </c>
      <c r="G970" s="255"/>
      <c r="H970" s="258">
        <v>9.4109999999999996</v>
      </c>
      <c r="I970" s="259"/>
      <c r="J970" s="255"/>
      <c r="K970" s="255"/>
      <c r="L970" s="260"/>
      <c r="M970" s="261"/>
      <c r="N970" s="262"/>
      <c r="O970" s="262"/>
      <c r="P970" s="262"/>
      <c r="Q970" s="262"/>
      <c r="R970" s="262"/>
      <c r="S970" s="262"/>
      <c r="T970" s="263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4" t="s">
        <v>160</v>
      </c>
      <c r="AU970" s="264" t="s">
        <v>89</v>
      </c>
      <c r="AV970" s="15" t="s">
        <v>158</v>
      </c>
      <c r="AW970" s="15" t="s">
        <v>34</v>
      </c>
      <c r="AX970" s="15" t="s">
        <v>87</v>
      </c>
      <c r="AY970" s="264" t="s">
        <v>151</v>
      </c>
    </row>
    <row r="971" s="12" customFormat="1" ht="22.8" customHeight="1">
      <c r="A971" s="12"/>
      <c r="B971" s="203"/>
      <c r="C971" s="204"/>
      <c r="D971" s="205" t="s">
        <v>78</v>
      </c>
      <c r="E971" s="217" t="s">
        <v>1163</v>
      </c>
      <c r="F971" s="217" t="s">
        <v>1164</v>
      </c>
      <c r="G971" s="204"/>
      <c r="H971" s="204"/>
      <c r="I971" s="207"/>
      <c r="J971" s="218">
        <f>BK971</f>
        <v>0</v>
      </c>
      <c r="K971" s="204"/>
      <c r="L971" s="209"/>
      <c r="M971" s="210"/>
      <c r="N971" s="211"/>
      <c r="O971" s="211"/>
      <c r="P971" s="212">
        <f>P972</f>
        <v>0</v>
      </c>
      <c r="Q971" s="211"/>
      <c r="R971" s="212">
        <f>R972</f>
        <v>0</v>
      </c>
      <c r="S971" s="211"/>
      <c r="T971" s="213">
        <f>T972</f>
        <v>0</v>
      </c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R971" s="214" t="s">
        <v>87</v>
      </c>
      <c r="AT971" s="215" t="s">
        <v>78</v>
      </c>
      <c r="AU971" s="215" t="s">
        <v>87</v>
      </c>
      <c r="AY971" s="214" t="s">
        <v>151</v>
      </c>
      <c r="BK971" s="216">
        <f>BK972</f>
        <v>0</v>
      </c>
    </row>
    <row r="972" s="2" customFormat="1" ht="16.5" customHeight="1">
      <c r="A972" s="39"/>
      <c r="B972" s="40"/>
      <c r="C972" s="219" t="s">
        <v>1165</v>
      </c>
      <c r="D972" s="219" t="s">
        <v>153</v>
      </c>
      <c r="E972" s="220" t="s">
        <v>1166</v>
      </c>
      <c r="F972" s="221" t="s">
        <v>1167</v>
      </c>
      <c r="G972" s="222" t="s">
        <v>180</v>
      </c>
      <c r="H972" s="223">
        <v>156.357</v>
      </c>
      <c r="I972" s="224"/>
      <c r="J972" s="225">
        <f>ROUND(I972*H972,2)</f>
        <v>0</v>
      </c>
      <c r="K972" s="221" t="s">
        <v>157</v>
      </c>
      <c r="L972" s="45"/>
      <c r="M972" s="226" t="s">
        <v>1</v>
      </c>
      <c r="N972" s="227" t="s">
        <v>44</v>
      </c>
      <c r="O972" s="92"/>
      <c r="P972" s="228">
        <f>O972*H972</f>
        <v>0</v>
      </c>
      <c r="Q972" s="228">
        <v>0</v>
      </c>
      <c r="R972" s="228">
        <f>Q972*H972</f>
        <v>0</v>
      </c>
      <c r="S972" s="228">
        <v>0</v>
      </c>
      <c r="T972" s="229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30" t="s">
        <v>158</v>
      </c>
      <c r="AT972" s="230" t="s">
        <v>153</v>
      </c>
      <c r="AU972" s="230" t="s">
        <v>89</v>
      </c>
      <c r="AY972" s="18" t="s">
        <v>151</v>
      </c>
      <c r="BE972" s="231">
        <f>IF(N972="základní",J972,0)</f>
        <v>0</v>
      </c>
      <c r="BF972" s="231">
        <f>IF(N972="snížená",J972,0)</f>
        <v>0</v>
      </c>
      <c r="BG972" s="231">
        <f>IF(N972="zákl. přenesená",J972,0)</f>
        <v>0</v>
      </c>
      <c r="BH972" s="231">
        <f>IF(N972="sníž. přenesená",J972,0)</f>
        <v>0</v>
      </c>
      <c r="BI972" s="231">
        <f>IF(N972="nulová",J972,0)</f>
        <v>0</v>
      </c>
      <c r="BJ972" s="18" t="s">
        <v>87</v>
      </c>
      <c r="BK972" s="231">
        <f>ROUND(I972*H972,2)</f>
        <v>0</v>
      </c>
      <c r="BL972" s="18" t="s">
        <v>158</v>
      </c>
      <c r="BM972" s="230" t="s">
        <v>1168</v>
      </c>
    </row>
    <row r="973" s="12" customFormat="1" ht="25.92" customHeight="1">
      <c r="A973" s="12"/>
      <c r="B973" s="203"/>
      <c r="C973" s="204"/>
      <c r="D973" s="205" t="s">
        <v>78</v>
      </c>
      <c r="E973" s="206" t="s">
        <v>1169</v>
      </c>
      <c r="F973" s="206" t="s">
        <v>1170</v>
      </c>
      <c r="G973" s="204"/>
      <c r="H973" s="204"/>
      <c r="I973" s="207"/>
      <c r="J973" s="208">
        <f>BK973</f>
        <v>0</v>
      </c>
      <c r="K973" s="204"/>
      <c r="L973" s="209"/>
      <c r="M973" s="210"/>
      <c r="N973" s="211"/>
      <c r="O973" s="211"/>
      <c r="P973" s="212">
        <f>P974+P1060+P1134+P1423+P1431+P1538+P1733+P1762+P1823+P1859+P1925+P1972+P1991+P2002+P2016+P2130</f>
        <v>0</v>
      </c>
      <c r="Q973" s="211"/>
      <c r="R973" s="212">
        <f>R974+R1060+R1134+R1423+R1431+R1538+R1733+R1762+R1823+R1859+R1925+R1972+R1991+R2002+R2016+R2130</f>
        <v>29.466424440000001</v>
      </c>
      <c r="S973" s="211"/>
      <c r="T973" s="213">
        <f>T974+T1060+T1134+T1423+T1431+T1538+T1733+T1762+T1823+T1859+T1925+T1972+T1991+T2002+T2016+T2130</f>
        <v>8.4706449999999993</v>
      </c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R973" s="214" t="s">
        <v>89</v>
      </c>
      <c r="AT973" s="215" t="s">
        <v>78</v>
      </c>
      <c r="AU973" s="215" t="s">
        <v>79</v>
      </c>
      <c r="AY973" s="214" t="s">
        <v>151</v>
      </c>
      <c r="BK973" s="216">
        <f>BK974+BK1060+BK1134+BK1423+BK1431+BK1538+BK1733+BK1762+BK1823+BK1859+BK1925+BK1972+BK1991+BK2002+BK2016+BK2130</f>
        <v>0</v>
      </c>
    </row>
    <row r="974" s="12" customFormat="1" ht="22.8" customHeight="1">
      <c r="A974" s="12"/>
      <c r="B974" s="203"/>
      <c r="C974" s="204"/>
      <c r="D974" s="205" t="s">
        <v>78</v>
      </c>
      <c r="E974" s="217" t="s">
        <v>1171</v>
      </c>
      <c r="F974" s="217" t="s">
        <v>1172</v>
      </c>
      <c r="G974" s="204"/>
      <c r="H974" s="204"/>
      <c r="I974" s="207"/>
      <c r="J974" s="218">
        <f>BK974</f>
        <v>0</v>
      </c>
      <c r="K974" s="204"/>
      <c r="L974" s="209"/>
      <c r="M974" s="210"/>
      <c r="N974" s="211"/>
      <c r="O974" s="211"/>
      <c r="P974" s="212">
        <f>SUM(P975:P1059)</f>
        <v>0</v>
      </c>
      <c r="Q974" s="211"/>
      <c r="R974" s="212">
        <f>SUM(R975:R1059)</f>
        <v>0</v>
      </c>
      <c r="S974" s="211"/>
      <c r="T974" s="213">
        <f>SUM(T975:T1059)</f>
        <v>8.4706449999999993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214" t="s">
        <v>89</v>
      </c>
      <c r="AT974" s="215" t="s">
        <v>78</v>
      </c>
      <c r="AU974" s="215" t="s">
        <v>87</v>
      </c>
      <c r="AY974" s="214" t="s">
        <v>151</v>
      </c>
      <c r="BK974" s="216">
        <f>SUM(BK975:BK1059)</f>
        <v>0</v>
      </c>
    </row>
    <row r="975" s="2" customFormat="1" ht="16.5" customHeight="1">
      <c r="A975" s="39"/>
      <c r="B975" s="40"/>
      <c r="C975" s="219" t="s">
        <v>1173</v>
      </c>
      <c r="D975" s="219" t="s">
        <v>153</v>
      </c>
      <c r="E975" s="220" t="s">
        <v>1174</v>
      </c>
      <c r="F975" s="221" t="s">
        <v>1175</v>
      </c>
      <c r="G975" s="222" t="s">
        <v>208</v>
      </c>
      <c r="H975" s="223">
        <v>8</v>
      </c>
      <c r="I975" s="224"/>
      <c r="J975" s="225">
        <f>ROUND(I975*H975,2)</f>
        <v>0</v>
      </c>
      <c r="K975" s="221" t="s">
        <v>157</v>
      </c>
      <c r="L975" s="45"/>
      <c r="M975" s="226" t="s">
        <v>1</v>
      </c>
      <c r="N975" s="227" t="s">
        <v>44</v>
      </c>
      <c r="O975" s="92"/>
      <c r="P975" s="228">
        <f>O975*H975</f>
        <v>0</v>
      </c>
      <c r="Q975" s="228">
        <v>0</v>
      </c>
      <c r="R975" s="228">
        <f>Q975*H975</f>
        <v>0</v>
      </c>
      <c r="S975" s="228">
        <v>0.025000000000000001</v>
      </c>
      <c r="T975" s="229">
        <f>S975*H975</f>
        <v>0.20000000000000001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30" t="s">
        <v>209</v>
      </c>
      <c r="AT975" s="230" t="s">
        <v>153</v>
      </c>
      <c r="AU975" s="230" t="s">
        <v>89</v>
      </c>
      <c r="AY975" s="18" t="s">
        <v>151</v>
      </c>
      <c r="BE975" s="231">
        <f>IF(N975="základní",J975,0)</f>
        <v>0</v>
      </c>
      <c r="BF975" s="231">
        <f>IF(N975="snížená",J975,0)</f>
        <v>0</v>
      </c>
      <c r="BG975" s="231">
        <f>IF(N975="zákl. přenesená",J975,0)</f>
        <v>0</v>
      </c>
      <c r="BH975" s="231">
        <f>IF(N975="sníž. přenesená",J975,0)</f>
        <v>0</v>
      </c>
      <c r="BI975" s="231">
        <f>IF(N975="nulová",J975,0)</f>
        <v>0</v>
      </c>
      <c r="BJ975" s="18" t="s">
        <v>87</v>
      </c>
      <c r="BK975" s="231">
        <f>ROUND(I975*H975,2)</f>
        <v>0</v>
      </c>
      <c r="BL975" s="18" t="s">
        <v>209</v>
      </c>
      <c r="BM975" s="230" t="s">
        <v>1176</v>
      </c>
    </row>
    <row r="976" s="13" customFormat="1">
      <c r="A976" s="13"/>
      <c r="B976" s="232"/>
      <c r="C976" s="233"/>
      <c r="D976" s="234" t="s">
        <v>160</v>
      </c>
      <c r="E976" s="235" t="s">
        <v>1</v>
      </c>
      <c r="F976" s="236" t="s">
        <v>1177</v>
      </c>
      <c r="G976" s="233"/>
      <c r="H976" s="235" t="s">
        <v>1</v>
      </c>
      <c r="I976" s="237"/>
      <c r="J976" s="233"/>
      <c r="K976" s="233"/>
      <c r="L976" s="238"/>
      <c r="M976" s="239"/>
      <c r="N976" s="240"/>
      <c r="O976" s="240"/>
      <c r="P976" s="240"/>
      <c r="Q976" s="240"/>
      <c r="R976" s="240"/>
      <c r="S976" s="240"/>
      <c r="T976" s="241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2" t="s">
        <v>160</v>
      </c>
      <c r="AU976" s="242" t="s">
        <v>89</v>
      </c>
      <c r="AV976" s="13" t="s">
        <v>87</v>
      </c>
      <c r="AW976" s="13" t="s">
        <v>34</v>
      </c>
      <c r="AX976" s="13" t="s">
        <v>79</v>
      </c>
      <c r="AY976" s="242" t="s">
        <v>151</v>
      </c>
    </row>
    <row r="977" s="14" customFormat="1">
      <c r="A977" s="14"/>
      <c r="B977" s="243"/>
      <c r="C977" s="244"/>
      <c r="D977" s="234" t="s">
        <v>160</v>
      </c>
      <c r="E977" s="245" t="s">
        <v>1</v>
      </c>
      <c r="F977" s="246" t="s">
        <v>1178</v>
      </c>
      <c r="G977" s="244"/>
      <c r="H977" s="247">
        <v>8</v>
      </c>
      <c r="I977" s="248"/>
      <c r="J977" s="244"/>
      <c r="K977" s="244"/>
      <c r="L977" s="249"/>
      <c r="M977" s="250"/>
      <c r="N977" s="251"/>
      <c r="O977" s="251"/>
      <c r="P977" s="251"/>
      <c r="Q977" s="251"/>
      <c r="R977" s="251"/>
      <c r="S977" s="251"/>
      <c r="T977" s="252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3" t="s">
        <v>160</v>
      </c>
      <c r="AU977" s="253" t="s">
        <v>89</v>
      </c>
      <c r="AV977" s="14" t="s">
        <v>89</v>
      </c>
      <c r="AW977" s="14" t="s">
        <v>34</v>
      </c>
      <c r="AX977" s="14" t="s">
        <v>87</v>
      </c>
      <c r="AY977" s="253" t="s">
        <v>151</v>
      </c>
    </row>
    <row r="978" s="2" customFormat="1" ht="16.5" customHeight="1">
      <c r="A978" s="39"/>
      <c r="B978" s="40"/>
      <c r="C978" s="219" t="s">
        <v>1179</v>
      </c>
      <c r="D978" s="219" t="s">
        <v>153</v>
      </c>
      <c r="E978" s="220" t="s">
        <v>1180</v>
      </c>
      <c r="F978" s="221" t="s">
        <v>1181</v>
      </c>
      <c r="G978" s="222" t="s">
        <v>388</v>
      </c>
      <c r="H978" s="223">
        <v>50</v>
      </c>
      <c r="I978" s="224"/>
      <c r="J978" s="225">
        <f>ROUND(I978*H978,2)</f>
        <v>0</v>
      </c>
      <c r="K978" s="221" t="s">
        <v>157</v>
      </c>
      <c r="L978" s="45"/>
      <c r="M978" s="226" t="s">
        <v>1</v>
      </c>
      <c r="N978" s="227" t="s">
        <v>44</v>
      </c>
      <c r="O978" s="92"/>
      <c r="P978" s="228">
        <f>O978*H978</f>
        <v>0</v>
      </c>
      <c r="Q978" s="228">
        <v>0</v>
      </c>
      <c r="R978" s="228">
        <f>Q978*H978</f>
        <v>0</v>
      </c>
      <c r="S978" s="228">
        <v>0.00167</v>
      </c>
      <c r="T978" s="229">
        <f>S978*H978</f>
        <v>0.083500000000000005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30" t="s">
        <v>158</v>
      </c>
      <c r="AT978" s="230" t="s">
        <v>153</v>
      </c>
      <c r="AU978" s="230" t="s">
        <v>89</v>
      </c>
      <c r="AY978" s="18" t="s">
        <v>151</v>
      </c>
      <c r="BE978" s="231">
        <f>IF(N978="základní",J978,0)</f>
        <v>0</v>
      </c>
      <c r="BF978" s="231">
        <f>IF(N978="snížená",J978,0)</f>
        <v>0</v>
      </c>
      <c r="BG978" s="231">
        <f>IF(N978="zákl. přenesená",J978,0)</f>
        <v>0</v>
      </c>
      <c r="BH978" s="231">
        <f>IF(N978="sníž. přenesená",J978,0)</f>
        <v>0</v>
      </c>
      <c r="BI978" s="231">
        <f>IF(N978="nulová",J978,0)</f>
        <v>0</v>
      </c>
      <c r="BJ978" s="18" t="s">
        <v>87</v>
      </c>
      <c r="BK978" s="231">
        <f>ROUND(I978*H978,2)</f>
        <v>0</v>
      </c>
      <c r="BL978" s="18" t="s">
        <v>158</v>
      </c>
      <c r="BM978" s="230" t="s">
        <v>1182</v>
      </c>
    </row>
    <row r="979" s="13" customFormat="1">
      <c r="A979" s="13"/>
      <c r="B979" s="232"/>
      <c r="C979" s="233"/>
      <c r="D979" s="234" t="s">
        <v>160</v>
      </c>
      <c r="E979" s="235" t="s">
        <v>1</v>
      </c>
      <c r="F979" s="236" t="s">
        <v>1183</v>
      </c>
      <c r="G979" s="233"/>
      <c r="H979" s="235" t="s">
        <v>1</v>
      </c>
      <c r="I979" s="237"/>
      <c r="J979" s="233"/>
      <c r="K979" s="233"/>
      <c r="L979" s="238"/>
      <c r="M979" s="239"/>
      <c r="N979" s="240"/>
      <c r="O979" s="240"/>
      <c r="P979" s="240"/>
      <c r="Q979" s="240"/>
      <c r="R979" s="240"/>
      <c r="S979" s="240"/>
      <c r="T979" s="241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2" t="s">
        <v>160</v>
      </c>
      <c r="AU979" s="242" t="s">
        <v>89</v>
      </c>
      <c r="AV979" s="13" t="s">
        <v>87</v>
      </c>
      <c r="AW979" s="13" t="s">
        <v>34</v>
      </c>
      <c r="AX979" s="13" t="s">
        <v>79</v>
      </c>
      <c r="AY979" s="242" t="s">
        <v>151</v>
      </c>
    </row>
    <row r="980" s="14" customFormat="1">
      <c r="A980" s="14"/>
      <c r="B980" s="243"/>
      <c r="C980" s="244"/>
      <c r="D980" s="234" t="s">
        <v>160</v>
      </c>
      <c r="E980" s="245" t="s">
        <v>1</v>
      </c>
      <c r="F980" s="246" t="s">
        <v>1184</v>
      </c>
      <c r="G980" s="244"/>
      <c r="H980" s="247">
        <v>24.800000000000001</v>
      </c>
      <c r="I980" s="248"/>
      <c r="J980" s="244"/>
      <c r="K980" s="244"/>
      <c r="L980" s="249"/>
      <c r="M980" s="250"/>
      <c r="N980" s="251"/>
      <c r="O980" s="251"/>
      <c r="P980" s="251"/>
      <c r="Q980" s="251"/>
      <c r="R980" s="251"/>
      <c r="S980" s="251"/>
      <c r="T980" s="252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3" t="s">
        <v>160</v>
      </c>
      <c r="AU980" s="253" t="s">
        <v>89</v>
      </c>
      <c r="AV980" s="14" t="s">
        <v>89</v>
      </c>
      <c r="AW980" s="14" t="s">
        <v>34</v>
      </c>
      <c r="AX980" s="14" t="s">
        <v>79</v>
      </c>
      <c r="AY980" s="253" t="s">
        <v>151</v>
      </c>
    </row>
    <row r="981" s="13" customFormat="1">
      <c r="A981" s="13"/>
      <c r="B981" s="232"/>
      <c r="C981" s="233"/>
      <c r="D981" s="234" t="s">
        <v>160</v>
      </c>
      <c r="E981" s="235" t="s">
        <v>1</v>
      </c>
      <c r="F981" s="236" t="s">
        <v>1185</v>
      </c>
      <c r="G981" s="233"/>
      <c r="H981" s="235" t="s">
        <v>1</v>
      </c>
      <c r="I981" s="237"/>
      <c r="J981" s="233"/>
      <c r="K981" s="233"/>
      <c r="L981" s="238"/>
      <c r="M981" s="239"/>
      <c r="N981" s="240"/>
      <c r="O981" s="240"/>
      <c r="P981" s="240"/>
      <c r="Q981" s="240"/>
      <c r="R981" s="240"/>
      <c r="S981" s="240"/>
      <c r="T981" s="241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2" t="s">
        <v>160</v>
      </c>
      <c r="AU981" s="242" t="s">
        <v>89</v>
      </c>
      <c r="AV981" s="13" t="s">
        <v>87</v>
      </c>
      <c r="AW981" s="13" t="s">
        <v>34</v>
      </c>
      <c r="AX981" s="13" t="s">
        <v>79</v>
      </c>
      <c r="AY981" s="242" t="s">
        <v>151</v>
      </c>
    </row>
    <row r="982" s="14" customFormat="1">
      <c r="A982" s="14"/>
      <c r="B982" s="243"/>
      <c r="C982" s="244"/>
      <c r="D982" s="234" t="s">
        <v>160</v>
      </c>
      <c r="E982" s="245" t="s">
        <v>1</v>
      </c>
      <c r="F982" s="246" t="s">
        <v>1186</v>
      </c>
      <c r="G982" s="244"/>
      <c r="H982" s="247">
        <v>19.050000000000001</v>
      </c>
      <c r="I982" s="248"/>
      <c r="J982" s="244"/>
      <c r="K982" s="244"/>
      <c r="L982" s="249"/>
      <c r="M982" s="250"/>
      <c r="N982" s="251"/>
      <c r="O982" s="251"/>
      <c r="P982" s="251"/>
      <c r="Q982" s="251"/>
      <c r="R982" s="251"/>
      <c r="S982" s="251"/>
      <c r="T982" s="252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3" t="s">
        <v>160</v>
      </c>
      <c r="AU982" s="253" t="s">
        <v>89</v>
      </c>
      <c r="AV982" s="14" t="s">
        <v>89</v>
      </c>
      <c r="AW982" s="14" t="s">
        <v>34</v>
      </c>
      <c r="AX982" s="14" t="s">
        <v>79</v>
      </c>
      <c r="AY982" s="253" t="s">
        <v>151</v>
      </c>
    </row>
    <row r="983" s="14" customFormat="1">
      <c r="A983" s="14"/>
      <c r="B983" s="243"/>
      <c r="C983" s="244"/>
      <c r="D983" s="234" t="s">
        <v>160</v>
      </c>
      <c r="E983" s="245" t="s">
        <v>1</v>
      </c>
      <c r="F983" s="246" t="s">
        <v>1187</v>
      </c>
      <c r="G983" s="244"/>
      <c r="H983" s="247">
        <v>3.3999999999999999</v>
      </c>
      <c r="I983" s="248"/>
      <c r="J983" s="244"/>
      <c r="K983" s="244"/>
      <c r="L983" s="249"/>
      <c r="M983" s="250"/>
      <c r="N983" s="251"/>
      <c r="O983" s="251"/>
      <c r="P983" s="251"/>
      <c r="Q983" s="251"/>
      <c r="R983" s="251"/>
      <c r="S983" s="251"/>
      <c r="T983" s="252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3" t="s">
        <v>160</v>
      </c>
      <c r="AU983" s="253" t="s">
        <v>89</v>
      </c>
      <c r="AV983" s="14" t="s">
        <v>89</v>
      </c>
      <c r="AW983" s="14" t="s">
        <v>34</v>
      </c>
      <c r="AX983" s="14" t="s">
        <v>79</v>
      </c>
      <c r="AY983" s="253" t="s">
        <v>151</v>
      </c>
    </row>
    <row r="984" s="14" customFormat="1">
      <c r="A984" s="14"/>
      <c r="B984" s="243"/>
      <c r="C984" s="244"/>
      <c r="D984" s="234" t="s">
        <v>160</v>
      </c>
      <c r="E984" s="245" t="s">
        <v>1</v>
      </c>
      <c r="F984" s="246" t="s">
        <v>1188</v>
      </c>
      <c r="G984" s="244"/>
      <c r="H984" s="247">
        <v>2.75</v>
      </c>
      <c r="I984" s="248"/>
      <c r="J984" s="244"/>
      <c r="K984" s="244"/>
      <c r="L984" s="249"/>
      <c r="M984" s="250"/>
      <c r="N984" s="251"/>
      <c r="O984" s="251"/>
      <c r="P984" s="251"/>
      <c r="Q984" s="251"/>
      <c r="R984" s="251"/>
      <c r="S984" s="251"/>
      <c r="T984" s="252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3" t="s">
        <v>160</v>
      </c>
      <c r="AU984" s="253" t="s">
        <v>89</v>
      </c>
      <c r="AV984" s="14" t="s">
        <v>89</v>
      </c>
      <c r="AW984" s="14" t="s">
        <v>34</v>
      </c>
      <c r="AX984" s="14" t="s">
        <v>79</v>
      </c>
      <c r="AY984" s="253" t="s">
        <v>151</v>
      </c>
    </row>
    <row r="985" s="15" customFormat="1">
      <c r="A985" s="15"/>
      <c r="B985" s="254"/>
      <c r="C985" s="255"/>
      <c r="D985" s="234" t="s">
        <v>160</v>
      </c>
      <c r="E985" s="256" t="s">
        <v>1</v>
      </c>
      <c r="F985" s="257" t="s">
        <v>166</v>
      </c>
      <c r="G985" s="255"/>
      <c r="H985" s="258">
        <v>50</v>
      </c>
      <c r="I985" s="259"/>
      <c r="J985" s="255"/>
      <c r="K985" s="255"/>
      <c r="L985" s="260"/>
      <c r="M985" s="261"/>
      <c r="N985" s="262"/>
      <c r="O985" s="262"/>
      <c r="P985" s="262"/>
      <c r="Q985" s="262"/>
      <c r="R985" s="262"/>
      <c r="S985" s="262"/>
      <c r="T985" s="263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4" t="s">
        <v>160</v>
      </c>
      <c r="AU985" s="264" t="s">
        <v>89</v>
      </c>
      <c r="AV985" s="15" t="s">
        <v>158</v>
      </c>
      <c r="AW985" s="15" t="s">
        <v>34</v>
      </c>
      <c r="AX985" s="15" t="s">
        <v>87</v>
      </c>
      <c r="AY985" s="264" t="s">
        <v>151</v>
      </c>
    </row>
    <row r="986" s="2" customFormat="1" ht="16.5" customHeight="1">
      <c r="A986" s="39"/>
      <c r="B986" s="40"/>
      <c r="C986" s="219" t="s">
        <v>1189</v>
      </c>
      <c r="D986" s="219" t="s">
        <v>153</v>
      </c>
      <c r="E986" s="220" t="s">
        <v>1190</v>
      </c>
      <c r="F986" s="221" t="s">
        <v>1191</v>
      </c>
      <c r="G986" s="222" t="s">
        <v>388</v>
      </c>
      <c r="H986" s="223">
        <v>130</v>
      </c>
      <c r="I986" s="224"/>
      <c r="J986" s="225">
        <f>ROUND(I986*H986,2)</f>
        <v>0</v>
      </c>
      <c r="K986" s="221" t="s">
        <v>157</v>
      </c>
      <c r="L986" s="45"/>
      <c r="M986" s="226" t="s">
        <v>1</v>
      </c>
      <c r="N986" s="227" t="s">
        <v>44</v>
      </c>
      <c r="O986" s="92"/>
      <c r="P986" s="228">
        <f>O986*H986</f>
        <v>0</v>
      </c>
      <c r="Q986" s="228">
        <v>0</v>
      </c>
      <c r="R986" s="228">
        <f>Q986*H986</f>
        <v>0</v>
      </c>
      <c r="S986" s="228">
        <v>0.0025999999999999999</v>
      </c>
      <c r="T986" s="229">
        <f>S986*H986</f>
        <v>0.33799999999999997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0" t="s">
        <v>158</v>
      </c>
      <c r="AT986" s="230" t="s">
        <v>153</v>
      </c>
      <c r="AU986" s="230" t="s">
        <v>89</v>
      </c>
      <c r="AY986" s="18" t="s">
        <v>151</v>
      </c>
      <c r="BE986" s="231">
        <f>IF(N986="základní",J986,0)</f>
        <v>0</v>
      </c>
      <c r="BF986" s="231">
        <f>IF(N986="snížená",J986,0)</f>
        <v>0</v>
      </c>
      <c r="BG986" s="231">
        <f>IF(N986="zákl. přenesená",J986,0)</f>
        <v>0</v>
      </c>
      <c r="BH986" s="231">
        <f>IF(N986="sníž. přenesená",J986,0)</f>
        <v>0</v>
      </c>
      <c r="BI986" s="231">
        <f>IF(N986="nulová",J986,0)</f>
        <v>0</v>
      </c>
      <c r="BJ986" s="18" t="s">
        <v>87</v>
      </c>
      <c r="BK986" s="231">
        <f>ROUND(I986*H986,2)</f>
        <v>0</v>
      </c>
      <c r="BL986" s="18" t="s">
        <v>158</v>
      </c>
      <c r="BM986" s="230" t="s">
        <v>1192</v>
      </c>
    </row>
    <row r="987" s="2" customFormat="1" ht="16.5" customHeight="1">
      <c r="A987" s="39"/>
      <c r="B987" s="40"/>
      <c r="C987" s="219" t="s">
        <v>1193</v>
      </c>
      <c r="D987" s="219" t="s">
        <v>153</v>
      </c>
      <c r="E987" s="220" t="s">
        <v>1194</v>
      </c>
      <c r="F987" s="221" t="s">
        <v>1195</v>
      </c>
      <c r="G987" s="222" t="s">
        <v>388</v>
      </c>
      <c r="H987" s="223">
        <v>46</v>
      </c>
      <c r="I987" s="224"/>
      <c r="J987" s="225">
        <f>ROUND(I987*H987,2)</f>
        <v>0</v>
      </c>
      <c r="K987" s="221" t="s">
        <v>157</v>
      </c>
      <c r="L987" s="45"/>
      <c r="M987" s="226" t="s">
        <v>1</v>
      </c>
      <c r="N987" s="227" t="s">
        <v>44</v>
      </c>
      <c r="O987" s="92"/>
      <c r="P987" s="228">
        <f>O987*H987</f>
        <v>0</v>
      </c>
      <c r="Q987" s="228">
        <v>0</v>
      </c>
      <c r="R987" s="228">
        <f>Q987*H987</f>
        <v>0</v>
      </c>
      <c r="S987" s="228">
        <v>0.0039399999999999999</v>
      </c>
      <c r="T987" s="229">
        <f>S987*H987</f>
        <v>0.18123999999999998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0" t="s">
        <v>158</v>
      </c>
      <c r="AT987" s="230" t="s">
        <v>153</v>
      </c>
      <c r="AU987" s="230" t="s">
        <v>89</v>
      </c>
      <c r="AY987" s="18" t="s">
        <v>151</v>
      </c>
      <c r="BE987" s="231">
        <f>IF(N987="základní",J987,0)</f>
        <v>0</v>
      </c>
      <c r="BF987" s="231">
        <f>IF(N987="snížená",J987,0)</f>
        <v>0</v>
      </c>
      <c r="BG987" s="231">
        <f>IF(N987="zákl. přenesená",J987,0)</f>
        <v>0</v>
      </c>
      <c r="BH987" s="231">
        <f>IF(N987="sníž. přenesená",J987,0)</f>
        <v>0</v>
      </c>
      <c r="BI987" s="231">
        <f>IF(N987="nulová",J987,0)</f>
        <v>0</v>
      </c>
      <c r="BJ987" s="18" t="s">
        <v>87</v>
      </c>
      <c r="BK987" s="231">
        <f>ROUND(I987*H987,2)</f>
        <v>0</v>
      </c>
      <c r="BL987" s="18" t="s">
        <v>158</v>
      </c>
      <c r="BM987" s="230" t="s">
        <v>1196</v>
      </c>
    </row>
    <row r="988" s="13" customFormat="1">
      <c r="A988" s="13"/>
      <c r="B988" s="232"/>
      <c r="C988" s="233"/>
      <c r="D988" s="234" t="s">
        <v>160</v>
      </c>
      <c r="E988" s="235" t="s">
        <v>1</v>
      </c>
      <c r="F988" s="236" t="s">
        <v>1197</v>
      </c>
      <c r="G988" s="233"/>
      <c r="H988" s="235" t="s">
        <v>1</v>
      </c>
      <c r="I988" s="237"/>
      <c r="J988" s="233"/>
      <c r="K988" s="233"/>
      <c r="L988" s="238"/>
      <c r="M988" s="239"/>
      <c r="N988" s="240"/>
      <c r="O988" s="240"/>
      <c r="P988" s="240"/>
      <c r="Q988" s="240"/>
      <c r="R988" s="240"/>
      <c r="S988" s="240"/>
      <c r="T988" s="24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2" t="s">
        <v>160</v>
      </c>
      <c r="AU988" s="242" t="s">
        <v>89</v>
      </c>
      <c r="AV988" s="13" t="s">
        <v>87</v>
      </c>
      <c r="AW988" s="13" t="s">
        <v>34</v>
      </c>
      <c r="AX988" s="13" t="s">
        <v>79</v>
      </c>
      <c r="AY988" s="242" t="s">
        <v>151</v>
      </c>
    </row>
    <row r="989" s="14" customFormat="1">
      <c r="A989" s="14"/>
      <c r="B989" s="243"/>
      <c r="C989" s="244"/>
      <c r="D989" s="234" t="s">
        <v>160</v>
      </c>
      <c r="E989" s="245" t="s">
        <v>1</v>
      </c>
      <c r="F989" s="246" t="s">
        <v>1198</v>
      </c>
      <c r="G989" s="244"/>
      <c r="H989" s="247">
        <v>46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3" t="s">
        <v>160</v>
      </c>
      <c r="AU989" s="253" t="s">
        <v>89</v>
      </c>
      <c r="AV989" s="14" t="s">
        <v>89</v>
      </c>
      <c r="AW989" s="14" t="s">
        <v>34</v>
      </c>
      <c r="AX989" s="14" t="s">
        <v>87</v>
      </c>
      <c r="AY989" s="253" t="s">
        <v>151</v>
      </c>
    </row>
    <row r="990" s="2" customFormat="1" ht="16.5" customHeight="1">
      <c r="A990" s="39"/>
      <c r="B990" s="40"/>
      <c r="C990" s="219" t="s">
        <v>1199</v>
      </c>
      <c r="D990" s="219" t="s">
        <v>153</v>
      </c>
      <c r="E990" s="220" t="s">
        <v>1200</v>
      </c>
      <c r="F990" s="221" t="s">
        <v>1201</v>
      </c>
      <c r="G990" s="222" t="s">
        <v>388</v>
      </c>
      <c r="H990" s="223">
        <v>47</v>
      </c>
      <c r="I990" s="224"/>
      <c r="J990" s="225">
        <f>ROUND(I990*H990,2)</f>
        <v>0</v>
      </c>
      <c r="K990" s="221" t="s">
        <v>157</v>
      </c>
      <c r="L990" s="45"/>
      <c r="M990" s="226" t="s">
        <v>1</v>
      </c>
      <c r="N990" s="227" t="s">
        <v>44</v>
      </c>
      <c r="O990" s="92"/>
      <c r="P990" s="228">
        <f>O990*H990</f>
        <v>0</v>
      </c>
      <c r="Q990" s="228">
        <v>0</v>
      </c>
      <c r="R990" s="228">
        <f>Q990*H990</f>
        <v>0</v>
      </c>
      <c r="S990" s="228">
        <v>0.0022300000000000002</v>
      </c>
      <c r="T990" s="229">
        <f>S990*H990</f>
        <v>0.10481000000000001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0" t="s">
        <v>158</v>
      </c>
      <c r="AT990" s="230" t="s">
        <v>153</v>
      </c>
      <c r="AU990" s="230" t="s">
        <v>89</v>
      </c>
      <c r="AY990" s="18" t="s">
        <v>151</v>
      </c>
      <c r="BE990" s="231">
        <f>IF(N990="základní",J990,0)</f>
        <v>0</v>
      </c>
      <c r="BF990" s="231">
        <f>IF(N990="snížená",J990,0)</f>
        <v>0</v>
      </c>
      <c r="BG990" s="231">
        <f>IF(N990="zákl. přenesená",J990,0)</f>
        <v>0</v>
      </c>
      <c r="BH990" s="231">
        <f>IF(N990="sníž. přenesená",J990,0)</f>
        <v>0</v>
      </c>
      <c r="BI990" s="231">
        <f>IF(N990="nulová",J990,0)</f>
        <v>0</v>
      </c>
      <c r="BJ990" s="18" t="s">
        <v>87</v>
      </c>
      <c r="BK990" s="231">
        <f>ROUND(I990*H990,2)</f>
        <v>0</v>
      </c>
      <c r="BL990" s="18" t="s">
        <v>158</v>
      </c>
      <c r="BM990" s="230" t="s">
        <v>1202</v>
      </c>
    </row>
    <row r="991" s="13" customFormat="1">
      <c r="A991" s="13"/>
      <c r="B991" s="232"/>
      <c r="C991" s="233"/>
      <c r="D991" s="234" t="s">
        <v>160</v>
      </c>
      <c r="E991" s="235" t="s">
        <v>1</v>
      </c>
      <c r="F991" s="236" t="s">
        <v>1203</v>
      </c>
      <c r="G991" s="233"/>
      <c r="H991" s="235" t="s">
        <v>1</v>
      </c>
      <c r="I991" s="237"/>
      <c r="J991" s="233"/>
      <c r="K991" s="233"/>
      <c r="L991" s="238"/>
      <c r="M991" s="239"/>
      <c r="N991" s="240"/>
      <c r="O991" s="240"/>
      <c r="P991" s="240"/>
      <c r="Q991" s="240"/>
      <c r="R991" s="240"/>
      <c r="S991" s="240"/>
      <c r="T991" s="241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2" t="s">
        <v>160</v>
      </c>
      <c r="AU991" s="242" t="s">
        <v>89</v>
      </c>
      <c r="AV991" s="13" t="s">
        <v>87</v>
      </c>
      <c r="AW991" s="13" t="s">
        <v>34</v>
      </c>
      <c r="AX991" s="13" t="s">
        <v>79</v>
      </c>
      <c r="AY991" s="242" t="s">
        <v>151</v>
      </c>
    </row>
    <row r="992" s="14" customFormat="1">
      <c r="A992" s="14"/>
      <c r="B992" s="243"/>
      <c r="C992" s="244"/>
      <c r="D992" s="234" t="s">
        <v>160</v>
      </c>
      <c r="E992" s="245" t="s">
        <v>1</v>
      </c>
      <c r="F992" s="246" t="s">
        <v>1204</v>
      </c>
      <c r="G992" s="244"/>
      <c r="H992" s="247">
        <v>47</v>
      </c>
      <c r="I992" s="248"/>
      <c r="J992" s="244"/>
      <c r="K992" s="244"/>
      <c r="L992" s="249"/>
      <c r="M992" s="250"/>
      <c r="N992" s="251"/>
      <c r="O992" s="251"/>
      <c r="P992" s="251"/>
      <c r="Q992" s="251"/>
      <c r="R992" s="251"/>
      <c r="S992" s="251"/>
      <c r="T992" s="252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3" t="s">
        <v>160</v>
      </c>
      <c r="AU992" s="253" t="s">
        <v>89</v>
      </c>
      <c r="AV992" s="14" t="s">
        <v>89</v>
      </c>
      <c r="AW992" s="14" t="s">
        <v>34</v>
      </c>
      <c r="AX992" s="14" t="s">
        <v>87</v>
      </c>
      <c r="AY992" s="253" t="s">
        <v>151</v>
      </c>
    </row>
    <row r="993" s="2" customFormat="1" ht="16.5" customHeight="1">
      <c r="A993" s="39"/>
      <c r="B993" s="40"/>
      <c r="C993" s="219" t="s">
        <v>1205</v>
      </c>
      <c r="D993" s="219" t="s">
        <v>153</v>
      </c>
      <c r="E993" s="220" t="s">
        <v>1206</v>
      </c>
      <c r="F993" s="221" t="s">
        <v>1207</v>
      </c>
      <c r="G993" s="222" t="s">
        <v>388</v>
      </c>
      <c r="H993" s="223">
        <v>60</v>
      </c>
      <c r="I993" s="224"/>
      <c r="J993" s="225">
        <f>ROUND(I993*H993,2)</f>
        <v>0</v>
      </c>
      <c r="K993" s="221" t="s">
        <v>157</v>
      </c>
      <c r="L993" s="45"/>
      <c r="M993" s="226" t="s">
        <v>1</v>
      </c>
      <c r="N993" s="227" t="s">
        <v>44</v>
      </c>
      <c r="O993" s="92"/>
      <c r="P993" s="228">
        <f>O993*H993</f>
        <v>0</v>
      </c>
      <c r="Q993" s="228">
        <v>0</v>
      </c>
      <c r="R993" s="228">
        <f>Q993*H993</f>
        <v>0</v>
      </c>
      <c r="S993" s="228">
        <v>0.00175</v>
      </c>
      <c r="T993" s="229">
        <f>S993*H993</f>
        <v>0.105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0" t="s">
        <v>158</v>
      </c>
      <c r="AT993" s="230" t="s">
        <v>153</v>
      </c>
      <c r="AU993" s="230" t="s">
        <v>89</v>
      </c>
      <c r="AY993" s="18" t="s">
        <v>151</v>
      </c>
      <c r="BE993" s="231">
        <f>IF(N993="základní",J993,0)</f>
        <v>0</v>
      </c>
      <c r="BF993" s="231">
        <f>IF(N993="snížená",J993,0)</f>
        <v>0</v>
      </c>
      <c r="BG993" s="231">
        <f>IF(N993="zákl. přenesená",J993,0)</f>
        <v>0</v>
      </c>
      <c r="BH993" s="231">
        <f>IF(N993="sníž. přenesená",J993,0)</f>
        <v>0</v>
      </c>
      <c r="BI993" s="231">
        <f>IF(N993="nulová",J993,0)</f>
        <v>0</v>
      </c>
      <c r="BJ993" s="18" t="s">
        <v>87</v>
      </c>
      <c r="BK993" s="231">
        <f>ROUND(I993*H993,2)</f>
        <v>0</v>
      </c>
      <c r="BL993" s="18" t="s">
        <v>158</v>
      </c>
      <c r="BM993" s="230" t="s">
        <v>1208</v>
      </c>
    </row>
    <row r="994" s="2" customFormat="1" ht="16.5" customHeight="1">
      <c r="A994" s="39"/>
      <c r="B994" s="40"/>
      <c r="C994" s="219" t="s">
        <v>1209</v>
      </c>
      <c r="D994" s="219" t="s">
        <v>153</v>
      </c>
      <c r="E994" s="220" t="s">
        <v>1210</v>
      </c>
      <c r="F994" s="221" t="s">
        <v>1211</v>
      </c>
      <c r="G994" s="222" t="s">
        <v>388</v>
      </c>
      <c r="H994" s="223">
        <v>49</v>
      </c>
      <c r="I994" s="224"/>
      <c r="J994" s="225">
        <f>ROUND(I994*H994,2)</f>
        <v>0</v>
      </c>
      <c r="K994" s="221" t="s">
        <v>157</v>
      </c>
      <c r="L994" s="45"/>
      <c r="M994" s="226" t="s">
        <v>1</v>
      </c>
      <c r="N994" s="227" t="s">
        <v>44</v>
      </c>
      <c r="O994" s="92"/>
      <c r="P994" s="228">
        <f>O994*H994</f>
        <v>0</v>
      </c>
      <c r="Q994" s="228">
        <v>0</v>
      </c>
      <c r="R994" s="228">
        <f>Q994*H994</f>
        <v>0</v>
      </c>
      <c r="S994" s="228">
        <v>0.0017700000000000001</v>
      </c>
      <c r="T994" s="229">
        <f>S994*H994</f>
        <v>0.086730000000000002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30" t="s">
        <v>158</v>
      </c>
      <c r="AT994" s="230" t="s">
        <v>153</v>
      </c>
      <c r="AU994" s="230" t="s">
        <v>89</v>
      </c>
      <c r="AY994" s="18" t="s">
        <v>151</v>
      </c>
      <c r="BE994" s="231">
        <f>IF(N994="základní",J994,0)</f>
        <v>0</v>
      </c>
      <c r="BF994" s="231">
        <f>IF(N994="snížená",J994,0)</f>
        <v>0</v>
      </c>
      <c r="BG994" s="231">
        <f>IF(N994="zákl. přenesená",J994,0)</f>
        <v>0</v>
      </c>
      <c r="BH994" s="231">
        <f>IF(N994="sníž. přenesená",J994,0)</f>
        <v>0</v>
      </c>
      <c r="BI994" s="231">
        <f>IF(N994="nulová",J994,0)</f>
        <v>0</v>
      </c>
      <c r="BJ994" s="18" t="s">
        <v>87</v>
      </c>
      <c r="BK994" s="231">
        <f>ROUND(I994*H994,2)</f>
        <v>0</v>
      </c>
      <c r="BL994" s="18" t="s">
        <v>158</v>
      </c>
      <c r="BM994" s="230" t="s">
        <v>1212</v>
      </c>
    </row>
    <row r="995" s="2" customFormat="1" ht="16.5" customHeight="1">
      <c r="A995" s="39"/>
      <c r="B995" s="40"/>
      <c r="C995" s="219" t="s">
        <v>1213</v>
      </c>
      <c r="D995" s="219" t="s">
        <v>153</v>
      </c>
      <c r="E995" s="220" t="s">
        <v>1214</v>
      </c>
      <c r="F995" s="221" t="s">
        <v>1215</v>
      </c>
      <c r="G995" s="222" t="s">
        <v>388</v>
      </c>
      <c r="H995" s="223">
        <v>84.5</v>
      </c>
      <c r="I995" s="224"/>
      <c r="J995" s="225">
        <f>ROUND(I995*H995,2)</f>
        <v>0</v>
      </c>
      <c r="K995" s="221" t="s">
        <v>157</v>
      </c>
      <c r="L995" s="45"/>
      <c r="M995" s="226" t="s">
        <v>1</v>
      </c>
      <c r="N995" s="227" t="s">
        <v>44</v>
      </c>
      <c r="O995" s="92"/>
      <c r="P995" s="228">
        <f>O995*H995</f>
        <v>0</v>
      </c>
      <c r="Q995" s="228">
        <v>0</v>
      </c>
      <c r="R995" s="228">
        <f>Q995*H995</f>
        <v>0</v>
      </c>
      <c r="S995" s="228">
        <v>0.0017700000000000001</v>
      </c>
      <c r="T995" s="229">
        <f>S995*H995</f>
        <v>0.149565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0" t="s">
        <v>158</v>
      </c>
      <c r="AT995" s="230" t="s">
        <v>153</v>
      </c>
      <c r="AU995" s="230" t="s">
        <v>89</v>
      </c>
      <c r="AY995" s="18" t="s">
        <v>151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8" t="s">
        <v>87</v>
      </c>
      <c r="BK995" s="231">
        <f>ROUND(I995*H995,2)</f>
        <v>0</v>
      </c>
      <c r="BL995" s="18" t="s">
        <v>158</v>
      </c>
      <c r="BM995" s="230" t="s">
        <v>1216</v>
      </c>
    </row>
    <row r="996" s="14" customFormat="1">
      <c r="A996" s="14"/>
      <c r="B996" s="243"/>
      <c r="C996" s="244"/>
      <c r="D996" s="234" t="s">
        <v>160</v>
      </c>
      <c r="E996" s="245" t="s">
        <v>1</v>
      </c>
      <c r="F996" s="246" t="s">
        <v>1217</v>
      </c>
      <c r="G996" s="244"/>
      <c r="H996" s="247">
        <v>81</v>
      </c>
      <c r="I996" s="248"/>
      <c r="J996" s="244"/>
      <c r="K996" s="244"/>
      <c r="L996" s="249"/>
      <c r="M996" s="250"/>
      <c r="N996" s="251"/>
      <c r="O996" s="251"/>
      <c r="P996" s="251"/>
      <c r="Q996" s="251"/>
      <c r="R996" s="251"/>
      <c r="S996" s="251"/>
      <c r="T996" s="252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3" t="s">
        <v>160</v>
      </c>
      <c r="AU996" s="253" t="s">
        <v>89</v>
      </c>
      <c r="AV996" s="14" t="s">
        <v>89</v>
      </c>
      <c r="AW996" s="14" t="s">
        <v>34</v>
      </c>
      <c r="AX996" s="14" t="s">
        <v>79</v>
      </c>
      <c r="AY996" s="253" t="s">
        <v>151</v>
      </c>
    </row>
    <row r="997" s="13" customFormat="1">
      <c r="A997" s="13"/>
      <c r="B997" s="232"/>
      <c r="C997" s="233"/>
      <c r="D997" s="234" t="s">
        <v>160</v>
      </c>
      <c r="E997" s="235" t="s">
        <v>1</v>
      </c>
      <c r="F997" s="236" t="s">
        <v>1218</v>
      </c>
      <c r="G997" s="233"/>
      <c r="H997" s="235" t="s">
        <v>1</v>
      </c>
      <c r="I997" s="237"/>
      <c r="J997" s="233"/>
      <c r="K997" s="233"/>
      <c r="L997" s="238"/>
      <c r="M997" s="239"/>
      <c r="N997" s="240"/>
      <c r="O997" s="240"/>
      <c r="P997" s="240"/>
      <c r="Q997" s="240"/>
      <c r="R997" s="240"/>
      <c r="S997" s="240"/>
      <c r="T997" s="241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2" t="s">
        <v>160</v>
      </c>
      <c r="AU997" s="242" t="s">
        <v>89</v>
      </c>
      <c r="AV997" s="13" t="s">
        <v>87</v>
      </c>
      <c r="AW997" s="13" t="s">
        <v>34</v>
      </c>
      <c r="AX997" s="13" t="s">
        <v>79</v>
      </c>
      <c r="AY997" s="242" t="s">
        <v>151</v>
      </c>
    </row>
    <row r="998" s="14" customFormat="1">
      <c r="A998" s="14"/>
      <c r="B998" s="243"/>
      <c r="C998" s="244"/>
      <c r="D998" s="234" t="s">
        <v>160</v>
      </c>
      <c r="E998" s="245" t="s">
        <v>1</v>
      </c>
      <c r="F998" s="246" t="s">
        <v>1219</v>
      </c>
      <c r="G998" s="244"/>
      <c r="H998" s="247">
        <v>3.5</v>
      </c>
      <c r="I998" s="248"/>
      <c r="J998" s="244"/>
      <c r="K998" s="244"/>
      <c r="L998" s="249"/>
      <c r="M998" s="250"/>
      <c r="N998" s="251"/>
      <c r="O998" s="251"/>
      <c r="P998" s="251"/>
      <c r="Q998" s="251"/>
      <c r="R998" s="251"/>
      <c r="S998" s="251"/>
      <c r="T998" s="252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3" t="s">
        <v>160</v>
      </c>
      <c r="AU998" s="253" t="s">
        <v>89</v>
      </c>
      <c r="AV998" s="14" t="s">
        <v>89</v>
      </c>
      <c r="AW998" s="14" t="s">
        <v>34</v>
      </c>
      <c r="AX998" s="14" t="s">
        <v>79</v>
      </c>
      <c r="AY998" s="253" t="s">
        <v>151</v>
      </c>
    </row>
    <row r="999" s="15" customFormat="1">
      <c r="A999" s="15"/>
      <c r="B999" s="254"/>
      <c r="C999" s="255"/>
      <c r="D999" s="234" t="s">
        <v>160</v>
      </c>
      <c r="E999" s="256" t="s">
        <v>1</v>
      </c>
      <c r="F999" s="257" t="s">
        <v>166</v>
      </c>
      <c r="G999" s="255"/>
      <c r="H999" s="258">
        <v>84.5</v>
      </c>
      <c r="I999" s="259"/>
      <c r="J999" s="255"/>
      <c r="K999" s="255"/>
      <c r="L999" s="260"/>
      <c r="M999" s="261"/>
      <c r="N999" s="262"/>
      <c r="O999" s="262"/>
      <c r="P999" s="262"/>
      <c r="Q999" s="262"/>
      <c r="R999" s="262"/>
      <c r="S999" s="262"/>
      <c r="T999" s="263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64" t="s">
        <v>160</v>
      </c>
      <c r="AU999" s="264" t="s">
        <v>89</v>
      </c>
      <c r="AV999" s="15" t="s">
        <v>158</v>
      </c>
      <c r="AW999" s="15" t="s">
        <v>34</v>
      </c>
      <c r="AX999" s="15" t="s">
        <v>87</v>
      </c>
      <c r="AY999" s="264" t="s">
        <v>151</v>
      </c>
    </row>
    <row r="1000" s="2" customFormat="1" ht="16.5" customHeight="1">
      <c r="A1000" s="39"/>
      <c r="B1000" s="40"/>
      <c r="C1000" s="219" t="s">
        <v>1220</v>
      </c>
      <c r="D1000" s="219" t="s">
        <v>153</v>
      </c>
      <c r="E1000" s="220" t="s">
        <v>1221</v>
      </c>
      <c r="F1000" s="221" t="s">
        <v>1222</v>
      </c>
      <c r="G1000" s="222" t="s">
        <v>232</v>
      </c>
      <c r="H1000" s="223">
        <v>4</v>
      </c>
      <c r="I1000" s="224"/>
      <c r="J1000" s="225">
        <f>ROUND(I1000*H1000,2)</f>
        <v>0</v>
      </c>
      <c r="K1000" s="221" t="s">
        <v>157</v>
      </c>
      <c r="L1000" s="45"/>
      <c r="M1000" s="226" t="s">
        <v>1</v>
      </c>
      <c r="N1000" s="227" t="s">
        <v>44</v>
      </c>
      <c r="O1000" s="92"/>
      <c r="P1000" s="228">
        <f>O1000*H1000</f>
        <v>0</v>
      </c>
      <c r="Q1000" s="228">
        <v>0</v>
      </c>
      <c r="R1000" s="228">
        <f>Q1000*H1000</f>
        <v>0</v>
      </c>
      <c r="S1000" s="228">
        <v>0.024</v>
      </c>
      <c r="T1000" s="229">
        <f>S1000*H1000</f>
        <v>0.096000000000000002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0" t="s">
        <v>209</v>
      </c>
      <c r="AT1000" s="230" t="s">
        <v>153</v>
      </c>
      <c r="AU1000" s="230" t="s">
        <v>89</v>
      </c>
      <c r="AY1000" s="18" t="s">
        <v>151</v>
      </c>
      <c r="BE1000" s="231">
        <f>IF(N1000="základní",J1000,0)</f>
        <v>0</v>
      </c>
      <c r="BF1000" s="231">
        <f>IF(N1000="snížená",J1000,0)</f>
        <v>0</v>
      </c>
      <c r="BG1000" s="231">
        <f>IF(N1000="zákl. přenesená",J1000,0)</f>
        <v>0</v>
      </c>
      <c r="BH1000" s="231">
        <f>IF(N1000="sníž. přenesená",J1000,0)</f>
        <v>0</v>
      </c>
      <c r="BI1000" s="231">
        <f>IF(N1000="nulová",J1000,0)</f>
        <v>0</v>
      </c>
      <c r="BJ1000" s="18" t="s">
        <v>87</v>
      </c>
      <c r="BK1000" s="231">
        <f>ROUND(I1000*H1000,2)</f>
        <v>0</v>
      </c>
      <c r="BL1000" s="18" t="s">
        <v>209</v>
      </c>
      <c r="BM1000" s="230" t="s">
        <v>1223</v>
      </c>
    </row>
    <row r="1001" s="13" customFormat="1">
      <c r="A1001" s="13"/>
      <c r="B1001" s="232"/>
      <c r="C1001" s="233"/>
      <c r="D1001" s="234" t="s">
        <v>160</v>
      </c>
      <c r="E1001" s="235" t="s">
        <v>1</v>
      </c>
      <c r="F1001" s="236" t="s">
        <v>211</v>
      </c>
      <c r="G1001" s="233"/>
      <c r="H1001" s="235" t="s">
        <v>1</v>
      </c>
      <c r="I1001" s="237"/>
      <c r="J1001" s="233"/>
      <c r="K1001" s="233"/>
      <c r="L1001" s="238"/>
      <c r="M1001" s="239"/>
      <c r="N1001" s="240"/>
      <c r="O1001" s="240"/>
      <c r="P1001" s="240"/>
      <c r="Q1001" s="240"/>
      <c r="R1001" s="240"/>
      <c r="S1001" s="240"/>
      <c r="T1001" s="241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2" t="s">
        <v>160</v>
      </c>
      <c r="AU1001" s="242" t="s">
        <v>89</v>
      </c>
      <c r="AV1001" s="13" t="s">
        <v>87</v>
      </c>
      <c r="AW1001" s="13" t="s">
        <v>34</v>
      </c>
      <c r="AX1001" s="13" t="s">
        <v>79</v>
      </c>
      <c r="AY1001" s="242" t="s">
        <v>151</v>
      </c>
    </row>
    <row r="1002" s="13" customFormat="1">
      <c r="A1002" s="13"/>
      <c r="B1002" s="232"/>
      <c r="C1002" s="233"/>
      <c r="D1002" s="234" t="s">
        <v>160</v>
      </c>
      <c r="E1002" s="235" t="s">
        <v>1</v>
      </c>
      <c r="F1002" s="236" t="s">
        <v>1224</v>
      </c>
      <c r="G1002" s="233"/>
      <c r="H1002" s="235" t="s">
        <v>1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2" t="s">
        <v>160</v>
      </c>
      <c r="AU1002" s="242" t="s">
        <v>89</v>
      </c>
      <c r="AV1002" s="13" t="s">
        <v>87</v>
      </c>
      <c r="AW1002" s="13" t="s">
        <v>34</v>
      </c>
      <c r="AX1002" s="13" t="s">
        <v>79</v>
      </c>
      <c r="AY1002" s="242" t="s">
        <v>151</v>
      </c>
    </row>
    <row r="1003" s="14" customFormat="1">
      <c r="A1003" s="14"/>
      <c r="B1003" s="243"/>
      <c r="C1003" s="244"/>
      <c r="D1003" s="234" t="s">
        <v>160</v>
      </c>
      <c r="E1003" s="245" t="s">
        <v>1</v>
      </c>
      <c r="F1003" s="246" t="s">
        <v>158</v>
      </c>
      <c r="G1003" s="244"/>
      <c r="H1003" s="247">
        <v>4</v>
      </c>
      <c r="I1003" s="248"/>
      <c r="J1003" s="244"/>
      <c r="K1003" s="244"/>
      <c r="L1003" s="249"/>
      <c r="M1003" s="250"/>
      <c r="N1003" s="251"/>
      <c r="O1003" s="251"/>
      <c r="P1003" s="251"/>
      <c r="Q1003" s="251"/>
      <c r="R1003" s="251"/>
      <c r="S1003" s="251"/>
      <c r="T1003" s="252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3" t="s">
        <v>160</v>
      </c>
      <c r="AU1003" s="253" t="s">
        <v>89</v>
      </c>
      <c r="AV1003" s="14" t="s">
        <v>89</v>
      </c>
      <c r="AW1003" s="14" t="s">
        <v>34</v>
      </c>
      <c r="AX1003" s="14" t="s">
        <v>87</v>
      </c>
      <c r="AY1003" s="253" t="s">
        <v>151</v>
      </c>
    </row>
    <row r="1004" s="2" customFormat="1" ht="16.5" customHeight="1">
      <c r="A1004" s="39"/>
      <c r="B1004" s="40"/>
      <c r="C1004" s="219" t="s">
        <v>1225</v>
      </c>
      <c r="D1004" s="219" t="s">
        <v>153</v>
      </c>
      <c r="E1004" s="220" t="s">
        <v>1226</v>
      </c>
      <c r="F1004" s="221" t="s">
        <v>1227</v>
      </c>
      <c r="G1004" s="222" t="s">
        <v>232</v>
      </c>
      <c r="H1004" s="223">
        <v>3</v>
      </c>
      <c r="I1004" s="224"/>
      <c r="J1004" s="225">
        <f>ROUND(I1004*H1004,2)</f>
        <v>0</v>
      </c>
      <c r="K1004" s="221" t="s">
        <v>157</v>
      </c>
      <c r="L1004" s="45"/>
      <c r="M1004" s="226" t="s">
        <v>1</v>
      </c>
      <c r="N1004" s="227" t="s">
        <v>44</v>
      </c>
      <c r="O1004" s="92"/>
      <c r="P1004" s="228">
        <f>O1004*H1004</f>
        <v>0</v>
      </c>
      <c r="Q1004" s="228">
        <v>0</v>
      </c>
      <c r="R1004" s="228">
        <f>Q1004*H1004</f>
        <v>0</v>
      </c>
      <c r="S1004" s="228">
        <v>0.028000000000000001</v>
      </c>
      <c r="T1004" s="229">
        <f>S1004*H1004</f>
        <v>0.084000000000000005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30" t="s">
        <v>209</v>
      </c>
      <c r="AT1004" s="230" t="s">
        <v>153</v>
      </c>
      <c r="AU1004" s="230" t="s">
        <v>89</v>
      </c>
      <c r="AY1004" s="18" t="s">
        <v>151</v>
      </c>
      <c r="BE1004" s="231">
        <f>IF(N1004="základní",J1004,0)</f>
        <v>0</v>
      </c>
      <c r="BF1004" s="231">
        <f>IF(N1004="snížená",J1004,0)</f>
        <v>0</v>
      </c>
      <c r="BG1004" s="231">
        <f>IF(N1004="zákl. přenesená",J1004,0)</f>
        <v>0</v>
      </c>
      <c r="BH1004" s="231">
        <f>IF(N1004="sníž. přenesená",J1004,0)</f>
        <v>0</v>
      </c>
      <c r="BI1004" s="231">
        <f>IF(N1004="nulová",J1004,0)</f>
        <v>0</v>
      </c>
      <c r="BJ1004" s="18" t="s">
        <v>87</v>
      </c>
      <c r="BK1004" s="231">
        <f>ROUND(I1004*H1004,2)</f>
        <v>0</v>
      </c>
      <c r="BL1004" s="18" t="s">
        <v>209</v>
      </c>
      <c r="BM1004" s="230" t="s">
        <v>1228</v>
      </c>
    </row>
    <row r="1005" s="13" customFormat="1">
      <c r="A1005" s="13"/>
      <c r="B1005" s="232"/>
      <c r="C1005" s="233"/>
      <c r="D1005" s="234" t="s">
        <v>160</v>
      </c>
      <c r="E1005" s="235" t="s">
        <v>1</v>
      </c>
      <c r="F1005" s="236" t="s">
        <v>211</v>
      </c>
      <c r="G1005" s="233"/>
      <c r="H1005" s="235" t="s">
        <v>1</v>
      </c>
      <c r="I1005" s="237"/>
      <c r="J1005" s="233"/>
      <c r="K1005" s="233"/>
      <c r="L1005" s="238"/>
      <c r="M1005" s="239"/>
      <c r="N1005" s="240"/>
      <c r="O1005" s="240"/>
      <c r="P1005" s="240"/>
      <c r="Q1005" s="240"/>
      <c r="R1005" s="240"/>
      <c r="S1005" s="240"/>
      <c r="T1005" s="241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2" t="s">
        <v>160</v>
      </c>
      <c r="AU1005" s="242" t="s">
        <v>89</v>
      </c>
      <c r="AV1005" s="13" t="s">
        <v>87</v>
      </c>
      <c r="AW1005" s="13" t="s">
        <v>34</v>
      </c>
      <c r="AX1005" s="13" t="s">
        <v>79</v>
      </c>
      <c r="AY1005" s="242" t="s">
        <v>151</v>
      </c>
    </row>
    <row r="1006" s="13" customFormat="1">
      <c r="A1006" s="13"/>
      <c r="B1006" s="232"/>
      <c r="C1006" s="233"/>
      <c r="D1006" s="234" t="s">
        <v>160</v>
      </c>
      <c r="E1006" s="235" t="s">
        <v>1</v>
      </c>
      <c r="F1006" s="236" t="s">
        <v>1224</v>
      </c>
      <c r="G1006" s="233"/>
      <c r="H1006" s="235" t="s">
        <v>1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2" t="s">
        <v>160</v>
      </c>
      <c r="AU1006" s="242" t="s">
        <v>89</v>
      </c>
      <c r="AV1006" s="13" t="s">
        <v>87</v>
      </c>
      <c r="AW1006" s="13" t="s">
        <v>34</v>
      </c>
      <c r="AX1006" s="13" t="s">
        <v>79</v>
      </c>
      <c r="AY1006" s="242" t="s">
        <v>151</v>
      </c>
    </row>
    <row r="1007" s="14" customFormat="1">
      <c r="A1007" s="14"/>
      <c r="B1007" s="243"/>
      <c r="C1007" s="244"/>
      <c r="D1007" s="234" t="s">
        <v>160</v>
      </c>
      <c r="E1007" s="245" t="s">
        <v>1</v>
      </c>
      <c r="F1007" s="246" t="s">
        <v>176</v>
      </c>
      <c r="G1007" s="244"/>
      <c r="H1007" s="247">
        <v>3</v>
      </c>
      <c r="I1007" s="248"/>
      <c r="J1007" s="244"/>
      <c r="K1007" s="244"/>
      <c r="L1007" s="249"/>
      <c r="M1007" s="250"/>
      <c r="N1007" s="251"/>
      <c r="O1007" s="251"/>
      <c r="P1007" s="251"/>
      <c r="Q1007" s="251"/>
      <c r="R1007" s="251"/>
      <c r="S1007" s="251"/>
      <c r="T1007" s="25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3" t="s">
        <v>160</v>
      </c>
      <c r="AU1007" s="253" t="s">
        <v>89</v>
      </c>
      <c r="AV1007" s="14" t="s">
        <v>89</v>
      </c>
      <c r="AW1007" s="14" t="s">
        <v>34</v>
      </c>
      <c r="AX1007" s="14" t="s">
        <v>87</v>
      </c>
      <c r="AY1007" s="253" t="s">
        <v>151</v>
      </c>
    </row>
    <row r="1008" s="2" customFormat="1" ht="16.5" customHeight="1">
      <c r="A1008" s="39"/>
      <c r="B1008" s="40"/>
      <c r="C1008" s="219" t="s">
        <v>1229</v>
      </c>
      <c r="D1008" s="219" t="s">
        <v>153</v>
      </c>
      <c r="E1008" s="220" t="s">
        <v>1230</v>
      </c>
      <c r="F1008" s="221" t="s">
        <v>1231</v>
      </c>
      <c r="G1008" s="222" t="s">
        <v>232</v>
      </c>
      <c r="H1008" s="223">
        <v>10</v>
      </c>
      <c r="I1008" s="224"/>
      <c r="J1008" s="225">
        <f>ROUND(I1008*H1008,2)</f>
        <v>0</v>
      </c>
      <c r="K1008" s="221" t="s">
        <v>157</v>
      </c>
      <c r="L1008" s="45"/>
      <c r="M1008" s="226" t="s">
        <v>1</v>
      </c>
      <c r="N1008" s="227" t="s">
        <v>44</v>
      </c>
      <c r="O1008" s="92"/>
      <c r="P1008" s="228">
        <f>O1008*H1008</f>
        <v>0</v>
      </c>
      <c r="Q1008" s="228">
        <v>0</v>
      </c>
      <c r="R1008" s="228">
        <f>Q1008*H1008</f>
        <v>0</v>
      </c>
      <c r="S1008" s="228">
        <v>0.0030000000000000001</v>
      </c>
      <c r="T1008" s="229">
        <f>S1008*H1008</f>
        <v>0.029999999999999999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30" t="s">
        <v>209</v>
      </c>
      <c r="AT1008" s="230" t="s">
        <v>153</v>
      </c>
      <c r="AU1008" s="230" t="s">
        <v>89</v>
      </c>
      <c r="AY1008" s="18" t="s">
        <v>151</v>
      </c>
      <c r="BE1008" s="231">
        <f>IF(N1008="základní",J1008,0)</f>
        <v>0</v>
      </c>
      <c r="BF1008" s="231">
        <f>IF(N1008="snížená",J1008,0)</f>
        <v>0</v>
      </c>
      <c r="BG1008" s="231">
        <f>IF(N1008="zákl. přenesená",J1008,0)</f>
        <v>0</v>
      </c>
      <c r="BH1008" s="231">
        <f>IF(N1008="sníž. přenesená",J1008,0)</f>
        <v>0</v>
      </c>
      <c r="BI1008" s="231">
        <f>IF(N1008="nulová",J1008,0)</f>
        <v>0</v>
      </c>
      <c r="BJ1008" s="18" t="s">
        <v>87</v>
      </c>
      <c r="BK1008" s="231">
        <f>ROUND(I1008*H1008,2)</f>
        <v>0</v>
      </c>
      <c r="BL1008" s="18" t="s">
        <v>209</v>
      </c>
      <c r="BM1008" s="230" t="s">
        <v>1232</v>
      </c>
    </row>
    <row r="1009" s="2" customFormat="1" ht="16.5" customHeight="1">
      <c r="A1009" s="39"/>
      <c r="B1009" s="40"/>
      <c r="C1009" s="219" t="s">
        <v>1233</v>
      </c>
      <c r="D1009" s="219" t="s">
        <v>153</v>
      </c>
      <c r="E1009" s="220" t="s">
        <v>1234</v>
      </c>
      <c r="F1009" s="221" t="s">
        <v>1235</v>
      </c>
      <c r="G1009" s="222" t="s">
        <v>232</v>
      </c>
      <c r="H1009" s="223">
        <v>27</v>
      </c>
      <c r="I1009" s="224"/>
      <c r="J1009" s="225">
        <f>ROUND(I1009*H1009,2)</f>
        <v>0</v>
      </c>
      <c r="K1009" s="221" t="s">
        <v>157</v>
      </c>
      <c r="L1009" s="45"/>
      <c r="M1009" s="226" t="s">
        <v>1</v>
      </c>
      <c r="N1009" s="227" t="s">
        <v>44</v>
      </c>
      <c r="O1009" s="92"/>
      <c r="P1009" s="228">
        <f>O1009*H1009</f>
        <v>0</v>
      </c>
      <c r="Q1009" s="228">
        <v>0</v>
      </c>
      <c r="R1009" s="228">
        <f>Q1009*H1009</f>
        <v>0</v>
      </c>
      <c r="S1009" s="228">
        <v>0.0050000000000000001</v>
      </c>
      <c r="T1009" s="229">
        <f>S1009*H1009</f>
        <v>0.13500000000000001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30" t="s">
        <v>209</v>
      </c>
      <c r="AT1009" s="230" t="s">
        <v>153</v>
      </c>
      <c r="AU1009" s="230" t="s">
        <v>89</v>
      </c>
      <c r="AY1009" s="18" t="s">
        <v>151</v>
      </c>
      <c r="BE1009" s="231">
        <f>IF(N1009="základní",J1009,0)</f>
        <v>0</v>
      </c>
      <c r="BF1009" s="231">
        <f>IF(N1009="snížená",J1009,0)</f>
        <v>0</v>
      </c>
      <c r="BG1009" s="231">
        <f>IF(N1009="zákl. přenesená",J1009,0)</f>
        <v>0</v>
      </c>
      <c r="BH1009" s="231">
        <f>IF(N1009="sníž. přenesená",J1009,0)</f>
        <v>0</v>
      </c>
      <c r="BI1009" s="231">
        <f>IF(N1009="nulová",J1009,0)</f>
        <v>0</v>
      </c>
      <c r="BJ1009" s="18" t="s">
        <v>87</v>
      </c>
      <c r="BK1009" s="231">
        <f>ROUND(I1009*H1009,2)</f>
        <v>0</v>
      </c>
      <c r="BL1009" s="18" t="s">
        <v>209</v>
      </c>
      <c r="BM1009" s="230" t="s">
        <v>1236</v>
      </c>
    </row>
    <row r="1010" s="2" customFormat="1" ht="16.5" customHeight="1">
      <c r="A1010" s="39"/>
      <c r="B1010" s="40"/>
      <c r="C1010" s="219" t="s">
        <v>1237</v>
      </c>
      <c r="D1010" s="219" t="s">
        <v>153</v>
      </c>
      <c r="E1010" s="220" t="s">
        <v>1238</v>
      </c>
      <c r="F1010" s="221" t="s">
        <v>1239</v>
      </c>
      <c r="G1010" s="222" t="s">
        <v>388</v>
      </c>
      <c r="H1010" s="223">
        <v>10</v>
      </c>
      <c r="I1010" s="224"/>
      <c r="J1010" s="225">
        <f>ROUND(I1010*H1010,2)</f>
        <v>0</v>
      </c>
      <c r="K1010" s="221" t="s">
        <v>157</v>
      </c>
      <c r="L1010" s="45"/>
      <c r="M1010" s="226" t="s">
        <v>1</v>
      </c>
      <c r="N1010" s="227" t="s">
        <v>44</v>
      </c>
      <c r="O1010" s="92"/>
      <c r="P1010" s="228">
        <f>O1010*H1010</f>
        <v>0</v>
      </c>
      <c r="Q1010" s="228">
        <v>0</v>
      </c>
      <c r="R1010" s="228">
        <f>Q1010*H1010</f>
        <v>0</v>
      </c>
      <c r="S1010" s="228">
        <v>0.025000000000000001</v>
      </c>
      <c r="T1010" s="229">
        <f>S1010*H1010</f>
        <v>0.25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30" t="s">
        <v>209</v>
      </c>
      <c r="AT1010" s="230" t="s">
        <v>153</v>
      </c>
      <c r="AU1010" s="230" t="s">
        <v>89</v>
      </c>
      <c r="AY1010" s="18" t="s">
        <v>151</v>
      </c>
      <c r="BE1010" s="231">
        <f>IF(N1010="základní",J1010,0)</f>
        <v>0</v>
      </c>
      <c r="BF1010" s="231">
        <f>IF(N1010="snížená",J1010,0)</f>
        <v>0</v>
      </c>
      <c r="BG1010" s="231">
        <f>IF(N1010="zákl. přenesená",J1010,0)</f>
        <v>0</v>
      </c>
      <c r="BH1010" s="231">
        <f>IF(N1010="sníž. přenesená",J1010,0)</f>
        <v>0</v>
      </c>
      <c r="BI1010" s="231">
        <f>IF(N1010="nulová",J1010,0)</f>
        <v>0</v>
      </c>
      <c r="BJ1010" s="18" t="s">
        <v>87</v>
      </c>
      <c r="BK1010" s="231">
        <f>ROUND(I1010*H1010,2)</f>
        <v>0</v>
      </c>
      <c r="BL1010" s="18" t="s">
        <v>209</v>
      </c>
      <c r="BM1010" s="230" t="s">
        <v>1240</v>
      </c>
    </row>
    <row r="1011" s="13" customFormat="1">
      <c r="A1011" s="13"/>
      <c r="B1011" s="232"/>
      <c r="C1011" s="233"/>
      <c r="D1011" s="234" t="s">
        <v>160</v>
      </c>
      <c r="E1011" s="235" t="s">
        <v>1</v>
      </c>
      <c r="F1011" s="236" t="s">
        <v>1241</v>
      </c>
      <c r="G1011" s="233"/>
      <c r="H1011" s="235" t="s">
        <v>1</v>
      </c>
      <c r="I1011" s="237"/>
      <c r="J1011" s="233"/>
      <c r="K1011" s="233"/>
      <c r="L1011" s="238"/>
      <c r="M1011" s="239"/>
      <c r="N1011" s="240"/>
      <c r="O1011" s="240"/>
      <c r="P1011" s="240"/>
      <c r="Q1011" s="240"/>
      <c r="R1011" s="240"/>
      <c r="S1011" s="240"/>
      <c r="T1011" s="241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2" t="s">
        <v>160</v>
      </c>
      <c r="AU1011" s="242" t="s">
        <v>89</v>
      </c>
      <c r="AV1011" s="13" t="s">
        <v>87</v>
      </c>
      <c r="AW1011" s="13" t="s">
        <v>34</v>
      </c>
      <c r="AX1011" s="13" t="s">
        <v>79</v>
      </c>
      <c r="AY1011" s="242" t="s">
        <v>151</v>
      </c>
    </row>
    <row r="1012" s="13" customFormat="1">
      <c r="A1012" s="13"/>
      <c r="B1012" s="232"/>
      <c r="C1012" s="233"/>
      <c r="D1012" s="234" t="s">
        <v>160</v>
      </c>
      <c r="E1012" s="235" t="s">
        <v>1</v>
      </c>
      <c r="F1012" s="236" t="s">
        <v>1242</v>
      </c>
      <c r="G1012" s="233"/>
      <c r="H1012" s="235" t="s">
        <v>1</v>
      </c>
      <c r="I1012" s="237"/>
      <c r="J1012" s="233"/>
      <c r="K1012" s="233"/>
      <c r="L1012" s="238"/>
      <c r="M1012" s="239"/>
      <c r="N1012" s="240"/>
      <c r="O1012" s="240"/>
      <c r="P1012" s="240"/>
      <c r="Q1012" s="240"/>
      <c r="R1012" s="240"/>
      <c r="S1012" s="240"/>
      <c r="T1012" s="241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2" t="s">
        <v>160</v>
      </c>
      <c r="AU1012" s="242" t="s">
        <v>89</v>
      </c>
      <c r="AV1012" s="13" t="s">
        <v>87</v>
      </c>
      <c r="AW1012" s="13" t="s">
        <v>34</v>
      </c>
      <c r="AX1012" s="13" t="s">
        <v>79</v>
      </c>
      <c r="AY1012" s="242" t="s">
        <v>151</v>
      </c>
    </row>
    <row r="1013" s="14" customFormat="1">
      <c r="A1013" s="14"/>
      <c r="B1013" s="243"/>
      <c r="C1013" s="244"/>
      <c r="D1013" s="234" t="s">
        <v>160</v>
      </c>
      <c r="E1013" s="245" t="s">
        <v>1</v>
      </c>
      <c r="F1013" s="246" t="s">
        <v>1243</v>
      </c>
      <c r="G1013" s="244"/>
      <c r="H1013" s="247">
        <v>10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3" t="s">
        <v>160</v>
      </c>
      <c r="AU1013" s="253" t="s">
        <v>89</v>
      </c>
      <c r="AV1013" s="14" t="s">
        <v>89</v>
      </c>
      <c r="AW1013" s="14" t="s">
        <v>34</v>
      </c>
      <c r="AX1013" s="14" t="s">
        <v>87</v>
      </c>
      <c r="AY1013" s="253" t="s">
        <v>151</v>
      </c>
    </row>
    <row r="1014" s="2" customFormat="1" ht="16.5" customHeight="1">
      <c r="A1014" s="39"/>
      <c r="B1014" s="40"/>
      <c r="C1014" s="219" t="s">
        <v>1244</v>
      </c>
      <c r="D1014" s="219" t="s">
        <v>153</v>
      </c>
      <c r="E1014" s="220" t="s">
        <v>1245</v>
      </c>
      <c r="F1014" s="221" t="s">
        <v>1246</v>
      </c>
      <c r="G1014" s="222" t="s">
        <v>208</v>
      </c>
      <c r="H1014" s="223">
        <v>0.40000000000000002</v>
      </c>
      <c r="I1014" s="224"/>
      <c r="J1014" s="225">
        <f>ROUND(I1014*H1014,2)</f>
        <v>0</v>
      </c>
      <c r="K1014" s="221" t="s">
        <v>157</v>
      </c>
      <c r="L1014" s="45"/>
      <c r="M1014" s="226" t="s">
        <v>1</v>
      </c>
      <c r="N1014" s="227" t="s">
        <v>44</v>
      </c>
      <c r="O1014" s="92"/>
      <c r="P1014" s="228">
        <f>O1014*H1014</f>
        <v>0</v>
      </c>
      <c r="Q1014" s="228">
        <v>0</v>
      </c>
      <c r="R1014" s="228">
        <f>Q1014*H1014</f>
        <v>0</v>
      </c>
      <c r="S1014" s="228">
        <v>0.02</v>
      </c>
      <c r="T1014" s="229">
        <f>S1014*H1014</f>
        <v>0.0080000000000000002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0" t="s">
        <v>209</v>
      </c>
      <c r="AT1014" s="230" t="s">
        <v>153</v>
      </c>
      <c r="AU1014" s="230" t="s">
        <v>89</v>
      </c>
      <c r="AY1014" s="18" t="s">
        <v>151</v>
      </c>
      <c r="BE1014" s="231">
        <f>IF(N1014="základní",J1014,0)</f>
        <v>0</v>
      </c>
      <c r="BF1014" s="231">
        <f>IF(N1014="snížená",J1014,0)</f>
        <v>0</v>
      </c>
      <c r="BG1014" s="231">
        <f>IF(N1014="zákl. přenesená",J1014,0)</f>
        <v>0</v>
      </c>
      <c r="BH1014" s="231">
        <f>IF(N1014="sníž. přenesená",J1014,0)</f>
        <v>0</v>
      </c>
      <c r="BI1014" s="231">
        <f>IF(N1014="nulová",J1014,0)</f>
        <v>0</v>
      </c>
      <c r="BJ1014" s="18" t="s">
        <v>87</v>
      </c>
      <c r="BK1014" s="231">
        <f>ROUND(I1014*H1014,2)</f>
        <v>0</v>
      </c>
      <c r="BL1014" s="18" t="s">
        <v>209</v>
      </c>
      <c r="BM1014" s="230" t="s">
        <v>1247</v>
      </c>
    </row>
    <row r="1015" s="14" customFormat="1">
      <c r="A1015" s="14"/>
      <c r="B1015" s="243"/>
      <c r="C1015" s="244"/>
      <c r="D1015" s="234" t="s">
        <v>160</v>
      </c>
      <c r="E1015" s="245" t="s">
        <v>1</v>
      </c>
      <c r="F1015" s="246" t="s">
        <v>1248</v>
      </c>
      <c r="G1015" s="244"/>
      <c r="H1015" s="247">
        <v>0.40000000000000002</v>
      </c>
      <c r="I1015" s="248"/>
      <c r="J1015" s="244"/>
      <c r="K1015" s="244"/>
      <c r="L1015" s="249"/>
      <c r="M1015" s="250"/>
      <c r="N1015" s="251"/>
      <c r="O1015" s="251"/>
      <c r="P1015" s="251"/>
      <c r="Q1015" s="251"/>
      <c r="R1015" s="251"/>
      <c r="S1015" s="251"/>
      <c r="T1015" s="252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3" t="s">
        <v>160</v>
      </c>
      <c r="AU1015" s="253" t="s">
        <v>89</v>
      </c>
      <c r="AV1015" s="14" t="s">
        <v>89</v>
      </c>
      <c r="AW1015" s="14" t="s">
        <v>34</v>
      </c>
      <c r="AX1015" s="14" t="s">
        <v>87</v>
      </c>
      <c r="AY1015" s="253" t="s">
        <v>151</v>
      </c>
    </row>
    <row r="1016" s="2" customFormat="1" ht="16.5" customHeight="1">
      <c r="A1016" s="39"/>
      <c r="B1016" s="40"/>
      <c r="C1016" s="219" t="s">
        <v>1249</v>
      </c>
      <c r="D1016" s="219" t="s">
        <v>153</v>
      </c>
      <c r="E1016" s="220" t="s">
        <v>1250</v>
      </c>
      <c r="F1016" s="221" t="s">
        <v>1251</v>
      </c>
      <c r="G1016" s="222" t="s">
        <v>1252</v>
      </c>
      <c r="H1016" s="223">
        <v>100</v>
      </c>
      <c r="I1016" s="224"/>
      <c r="J1016" s="225">
        <f>ROUND(I1016*H1016,2)</f>
        <v>0</v>
      </c>
      <c r="K1016" s="221" t="s">
        <v>157</v>
      </c>
      <c r="L1016" s="45"/>
      <c r="M1016" s="226" t="s">
        <v>1</v>
      </c>
      <c r="N1016" s="227" t="s">
        <v>44</v>
      </c>
      <c r="O1016" s="92"/>
      <c r="P1016" s="228">
        <f>O1016*H1016</f>
        <v>0</v>
      </c>
      <c r="Q1016" s="228">
        <v>0</v>
      </c>
      <c r="R1016" s="228">
        <f>Q1016*H1016</f>
        <v>0</v>
      </c>
      <c r="S1016" s="228">
        <v>0.001</v>
      </c>
      <c r="T1016" s="229">
        <f>S1016*H1016</f>
        <v>0.10000000000000001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0" t="s">
        <v>209</v>
      </c>
      <c r="AT1016" s="230" t="s">
        <v>153</v>
      </c>
      <c r="AU1016" s="230" t="s">
        <v>89</v>
      </c>
      <c r="AY1016" s="18" t="s">
        <v>151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8" t="s">
        <v>87</v>
      </c>
      <c r="BK1016" s="231">
        <f>ROUND(I1016*H1016,2)</f>
        <v>0</v>
      </c>
      <c r="BL1016" s="18" t="s">
        <v>209</v>
      </c>
      <c r="BM1016" s="230" t="s">
        <v>1253</v>
      </c>
    </row>
    <row r="1017" s="13" customFormat="1">
      <c r="A1017" s="13"/>
      <c r="B1017" s="232"/>
      <c r="C1017" s="233"/>
      <c r="D1017" s="234" t="s">
        <v>160</v>
      </c>
      <c r="E1017" s="235" t="s">
        <v>1</v>
      </c>
      <c r="F1017" s="236" t="s">
        <v>1254</v>
      </c>
      <c r="G1017" s="233"/>
      <c r="H1017" s="235" t="s">
        <v>1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2" t="s">
        <v>160</v>
      </c>
      <c r="AU1017" s="242" t="s">
        <v>89</v>
      </c>
      <c r="AV1017" s="13" t="s">
        <v>87</v>
      </c>
      <c r="AW1017" s="13" t="s">
        <v>34</v>
      </c>
      <c r="AX1017" s="13" t="s">
        <v>79</v>
      </c>
      <c r="AY1017" s="242" t="s">
        <v>151</v>
      </c>
    </row>
    <row r="1018" s="14" customFormat="1">
      <c r="A1018" s="14"/>
      <c r="B1018" s="243"/>
      <c r="C1018" s="244"/>
      <c r="D1018" s="234" t="s">
        <v>160</v>
      </c>
      <c r="E1018" s="245" t="s">
        <v>1</v>
      </c>
      <c r="F1018" s="246" t="s">
        <v>431</v>
      </c>
      <c r="G1018" s="244"/>
      <c r="H1018" s="247">
        <v>100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3" t="s">
        <v>160</v>
      </c>
      <c r="AU1018" s="253" t="s">
        <v>89</v>
      </c>
      <c r="AV1018" s="14" t="s">
        <v>89</v>
      </c>
      <c r="AW1018" s="14" t="s">
        <v>34</v>
      </c>
      <c r="AX1018" s="14" t="s">
        <v>87</v>
      </c>
      <c r="AY1018" s="253" t="s">
        <v>151</v>
      </c>
    </row>
    <row r="1019" s="2" customFormat="1" ht="16.5" customHeight="1">
      <c r="A1019" s="39"/>
      <c r="B1019" s="40"/>
      <c r="C1019" s="219" t="s">
        <v>1255</v>
      </c>
      <c r="D1019" s="219" t="s">
        <v>153</v>
      </c>
      <c r="E1019" s="220" t="s">
        <v>1256</v>
      </c>
      <c r="F1019" s="221" t="s">
        <v>1257</v>
      </c>
      <c r="G1019" s="222" t="s">
        <v>208</v>
      </c>
      <c r="H1019" s="223">
        <v>40</v>
      </c>
      <c r="I1019" s="224"/>
      <c r="J1019" s="225">
        <f>ROUND(I1019*H1019,2)</f>
        <v>0</v>
      </c>
      <c r="K1019" s="221" t="s">
        <v>157</v>
      </c>
      <c r="L1019" s="45"/>
      <c r="M1019" s="226" t="s">
        <v>1</v>
      </c>
      <c r="N1019" s="227" t="s">
        <v>44</v>
      </c>
      <c r="O1019" s="92"/>
      <c r="P1019" s="228">
        <f>O1019*H1019</f>
        <v>0</v>
      </c>
      <c r="Q1019" s="228">
        <v>0</v>
      </c>
      <c r="R1019" s="228">
        <f>Q1019*H1019</f>
        <v>0</v>
      </c>
      <c r="S1019" s="228">
        <v>0.083169999999999994</v>
      </c>
      <c r="T1019" s="229">
        <f>S1019*H1019</f>
        <v>3.3267999999999995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0" t="s">
        <v>209</v>
      </c>
      <c r="AT1019" s="230" t="s">
        <v>153</v>
      </c>
      <c r="AU1019" s="230" t="s">
        <v>89</v>
      </c>
      <c r="AY1019" s="18" t="s">
        <v>151</v>
      </c>
      <c r="BE1019" s="231">
        <f>IF(N1019="základní",J1019,0)</f>
        <v>0</v>
      </c>
      <c r="BF1019" s="231">
        <f>IF(N1019="snížená",J1019,0)</f>
        <v>0</v>
      </c>
      <c r="BG1019" s="231">
        <f>IF(N1019="zákl. přenesená",J1019,0)</f>
        <v>0</v>
      </c>
      <c r="BH1019" s="231">
        <f>IF(N1019="sníž. přenesená",J1019,0)</f>
        <v>0</v>
      </c>
      <c r="BI1019" s="231">
        <f>IF(N1019="nulová",J1019,0)</f>
        <v>0</v>
      </c>
      <c r="BJ1019" s="18" t="s">
        <v>87</v>
      </c>
      <c r="BK1019" s="231">
        <f>ROUND(I1019*H1019,2)</f>
        <v>0</v>
      </c>
      <c r="BL1019" s="18" t="s">
        <v>209</v>
      </c>
      <c r="BM1019" s="230" t="s">
        <v>1258</v>
      </c>
    </row>
    <row r="1020" s="13" customFormat="1">
      <c r="A1020" s="13"/>
      <c r="B1020" s="232"/>
      <c r="C1020" s="233"/>
      <c r="D1020" s="234" t="s">
        <v>160</v>
      </c>
      <c r="E1020" s="235" t="s">
        <v>1</v>
      </c>
      <c r="F1020" s="236" t="s">
        <v>211</v>
      </c>
      <c r="G1020" s="233"/>
      <c r="H1020" s="235" t="s">
        <v>1</v>
      </c>
      <c r="I1020" s="237"/>
      <c r="J1020" s="233"/>
      <c r="K1020" s="233"/>
      <c r="L1020" s="238"/>
      <c r="M1020" s="239"/>
      <c r="N1020" s="240"/>
      <c r="O1020" s="240"/>
      <c r="P1020" s="240"/>
      <c r="Q1020" s="240"/>
      <c r="R1020" s="240"/>
      <c r="S1020" s="240"/>
      <c r="T1020" s="241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2" t="s">
        <v>160</v>
      </c>
      <c r="AU1020" s="242" t="s">
        <v>89</v>
      </c>
      <c r="AV1020" s="13" t="s">
        <v>87</v>
      </c>
      <c r="AW1020" s="13" t="s">
        <v>34</v>
      </c>
      <c r="AX1020" s="13" t="s">
        <v>79</v>
      </c>
      <c r="AY1020" s="242" t="s">
        <v>151</v>
      </c>
    </row>
    <row r="1021" s="14" customFormat="1">
      <c r="A1021" s="14"/>
      <c r="B1021" s="243"/>
      <c r="C1021" s="244"/>
      <c r="D1021" s="234" t="s">
        <v>160</v>
      </c>
      <c r="E1021" s="245" t="s">
        <v>1</v>
      </c>
      <c r="F1021" s="246" t="s">
        <v>1259</v>
      </c>
      <c r="G1021" s="244"/>
      <c r="H1021" s="247">
        <v>21.969999999999999</v>
      </c>
      <c r="I1021" s="248"/>
      <c r="J1021" s="244"/>
      <c r="K1021" s="244"/>
      <c r="L1021" s="249"/>
      <c r="M1021" s="250"/>
      <c r="N1021" s="251"/>
      <c r="O1021" s="251"/>
      <c r="P1021" s="251"/>
      <c r="Q1021" s="251"/>
      <c r="R1021" s="251"/>
      <c r="S1021" s="251"/>
      <c r="T1021" s="252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3" t="s">
        <v>160</v>
      </c>
      <c r="AU1021" s="253" t="s">
        <v>89</v>
      </c>
      <c r="AV1021" s="14" t="s">
        <v>89</v>
      </c>
      <c r="AW1021" s="14" t="s">
        <v>34</v>
      </c>
      <c r="AX1021" s="14" t="s">
        <v>79</v>
      </c>
      <c r="AY1021" s="253" t="s">
        <v>151</v>
      </c>
    </row>
    <row r="1022" s="14" customFormat="1">
      <c r="A1022" s="14"/>
      <c r="B1022" s="243"/>
      <c r="C1022" s="244"/>
      <c r="D1022" s="234" t="s">
        <v>160</v>
      </c>
      <c r="E1022" s="245" t="s">
        <v>1</v>
      </c>
      <c r="F1022" s="246" t="s">
        <v>1260</v>
      </c>
      <c r="G1022" s="244"/>
      <c r="H1022" s="247">
        <v>13.803000000000001</v>
      </c>
      <c r="I1022" s="248"/>
      <c r="J1022" s="244"/>
      <c r="K1022" s="244"/>
      <c r="L1022" s="249"/>
      <c r="M1022" s="250"/>
      <c r="N1022" s="251"/>
      <c r="O1022" s="251"/>
      <c r="P1022" s="251"/>
      <c r="Q1022" s="251"/>
      <c r="R1022" s="251"/>
      <c r="S1022" s="251"/>
      <c r="T1022" s="252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3" t="s">
        <v>160</v>
      </c>
      <c r="AU1022" s="253" t="s">
        <v>89</v>
      </c>
      <c r="AV1022" s="14" t="s">
        <v>89</v>
      </c>
      <c r="AW1022" s="14" t="s">
        <v>34</v>
      </c>
      <c r="AX1022" s="14" t="s">
        <v>79</v>
      </c>
      <c r="AY1022" s="253" t="s">
        <v>151</v>
      </c>
    </row>
    <row r="1023" s="14" customFormat="1">
      <c r="A1023" s="14"/>
      <c r="B1023" s="243"/>
      <c r="C1023" s="244"/>
      <c r="D1023" s="234" t="s">
        <v>160</v>
      </c>
      <c r="E1023" s="245" t="s">
        <v>1</v>
      </c>
      <c r="F1023" s="246" t="s">
        <v>1261</v>
      </c>
      <c r="G1023" s="244"/>
      <c r="H1023" s="247">
        <v>4.2270000000000003</v>
      </c>
      <c r="I1023" s="248"/>
      <c r="J1023" s="244"/>
      <c r="K1023" s="244"/>
      <c r="L1023" s="249"/>
      <c r="M1023" s="250"/>
      <c r="N1023" s="251"/>
      <c r="O1023" s="251"/>
      <c r="P1023" s="251"/>
      <c r="Q1023" s="251"/>
      <c r="R1023" s="251"/>
      <c r="S1023" s="251"/>
      <c r="T1023" s="252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3" t="s">
        <v>160</v>
      </c>
      <c r="AU1023" s="253" t="s">
        <v>89</v>
      </c>
      <c r="AV1023" s="14" t="s">
        <v>89</v>
      </c>
      <c r="AW1023" s="14" t="s">
        <v>34</v>
      </c>
      <c r="AX1023" s="14" t="s">
        <v>79</v>
      </c>
      <c r="AY1023" s="253" t="s">
        <v>151</v>
      </c>
    </row>
    <row r="1024" s="15" customFormat="1">
      <c r="A1024" s="15"/>
      <c r="B1024" s="254"/>
      <c r="C1024" s="255"/>
      <c r="D1024" s="234" t="s">
        <v>160</v>
      </c>
      <c r="E1024" s="256" t="s">
        <v>1</v>
      </c>
      <c r="F1024" s="257" t="s">
        <v>166</v>
      </c>
      <c r="G1024" s="255"/>
      <c r="H1024" s="258">
        <v>40</v>
      </c>
      <c r="I1024" s="259"/>
      <c r="J1024" s="255"/>
      <c r="K1024" s="255"/>
      <c r="L1024" s="260"/>
      <c r="M1024" s="261"/>
      <c r="N1024" s="262"/>
      <c r="O1024" s="262"/>
      <c r="P1024" s="262"/>
      <c r="Q1024" s="262"/>
      <c r="R1024" s="262"/>
      <c r="S1024" s="262"/>
      <c r="T1024" s="263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64" t="s">
        <v>160</v>
      </c>
      <c r="AU1024" s="264" t="s">
        <v>89</v>
      </c>
      <c r="AV1024" s="15" t="s">
        <v>158</v>
      </c>
      <c r="AW1024" s="15" t="s">
        <v>34</v>
      </c>
      <c r="AX1024" s="15" t="s">
        <v>87</v>
      </c>
      <c r="AY1024" s="264" t="s">
        <v>151</v>
      </c>
    </row>
    <row r="1025" s="2" customFormat="1" ht="16.5" customHeight="1">
      <c r="A1025" s="39"/>
      <c r="B1025" s="40"/>
      <c r="C1025" s="219" t="s">
        <v>1262</v>
      </c>
      <c r="D1025" s="219" t="s">
        <v>153</v>
      </c>
      <c r="E1025" s="220" t="s">
        <v>1263</v>
      </c>
      <c r="F1025" s="221" t="s">
        <v>1264</v>
      </c>
      <c r="G1025" s="222" t="s">
        <v>208</v>
      </c>
      <c r="H1025" s="223">
        <v>128</v>
      </c>
      <c r="I1025" s="224"/>
      <c r="J1025" s="225">
        <f>ROUND(I1025*H1025,2)</f>
        <v>0</v>
      </c>
      <c r="K1025" s="221" t="s">
        <v>157</v>
      </c>
      <c r="L1025" s="45"/>
      <c r="M1025" s="226" t="s">
        <v>1</v>
      </c>
      <c r="N1025" s="227" t="s">
        <v>44</v>
      </c>
      <c r="O1025" s="92"/>
      <c r="P1025" s="228">
        <f>O1025*H1025</f>
        <v>0</v>
      </c>
      <c r="Q1025" s="228">
        <v>0</v>
      </c>
      <c r="R1025" s="228">
        <f>Q1025*H1025</f>
        <v>0</v>
      </c>
      <c r="S1025" s="228">
        <v>0.0030000000000000001</v>
      </c>
      <c r="T1025" s="229">
        <f>S1025*H1025</f>
        <v>0.38400000000000001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30" t="s">
        <v>209</v>
      </c>
      <c r="AT1025" s="230" t="s">
        <v>153</v>
      </c>
      <c r="AU1025" s="230" t="s">
        <v>89</v>
      </c>
      <c r="AY1025" s="18" t="s">
        <v>151</v>
      </c>
      <c r="BE1025" s="231">
        <f>IF(N1025="základní",J1025,0)</f>
        <v>0</v>
      </c>
      <c r="BF1025" s="231">
        <f>IF(N1025="snížená",J1025,0)</f>
        <v>0</v>
      </c>
      <c r="BG1025" s="231">
        <f>IF(N1025="zákl. přenesená",J1025,0)</f>
        <v>0</v>
      </c>
      <c r="BH1025" s="231">
        <f>IF(N1025="sníž. přenesená",J1025,0)</f>
        <v>0</v>
      </c>
      <c r="BI1025" s="231">
        <f>IF(N1025="nulová",J1025,0)</f>
        <v>0</v>
      </c>
      <c r="BJ1025" s="18" t="s">
        <v>87</v>
      </c>
      <c r="BK1025" s="231">
        <f>ROUND(I1025*H1025,2)</f>
        <v>0</v>
      </c>
      <c r="BL1025" s="18" t="s">
        <v>209</v>
      </c>
      <c r="BM1025" s="230" t="s">
        <v>1265</v>
      </c>
    </row>
    <row r="1026" s="13" customFormat="1">
      <c r="A1026" s="13"/>
      <c r="B1026" s="232"/>
      <c r="C1026" s="233"/>
      <c r="D1026" s="234" t="s">
        <v>160</v>
      </c>
      <c r="E1026" s="235" t="s">
        <v>1</v>
      </c>
      <c r="F1026" s="236" t="s">
        <v>1266</v>
      </c>
      <c r="G1026" s="233"/>
      <c r="H1026" s="235" t="s">
        <v>1</v>
      </c>
      <c r="I1026" s="237"/>
      <c r="J1026" s="233"/>
      <c r="K1026" s="233"/>
      <c r="L1026" s="238"/>
      <c r="M1026" s="239"/>
      <c r="N1026" s="240"/>
      <c r="O1026" s="240"/>
      <c r="P1026" s="240"/>
      <c r="Q1026" s="240"/>
      <c r="R1026" s="240"/>
      <c r="S1026" s="240"/>
      <c r="T1026" s="241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2" t="s">
        <v>160</v>
      </c>
      <c r="AU1026" s="242" t="s">
        <v>89</v>
      </c>
      <c r="AV1026" s="13" t="s">
        <v>87</v>
      </c>
      <c r="AW1026" s="13" t="s">
        <v>34</v>
      </c>
      <c r="AX1026" s="13" t="s">
        <v>79</v>
      </c>
      <c r="AY1026" s="242" t="s">
        <v>151</v>
      </c>
    </row>
    <row r="1027" s="13" customFormat="1">
      <c r="A1027" s="13"/>
      <c r="B1027" s="232"/>
      <c r="C1027" s="233"/>
      <c r="D1027" s="234" t="s">
        <v>160</v>
      </c>
      <c r="E1027" s="235" t="s">
        <v>1</v>
      </c>
      <c r="F1027" s="236" t="s">
        <v>211</v>
      </c>
      <c r="G1027" s="233"/>
      <c r="H1027" s="235" t="s">
        <v>1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2" t="s">
        <v>160</v>
      </c>
      <c r="AU1027" s="242" t="s">
        <v>89</v>
      </c>
      <c r="AV1027" s="13" t="s">
        <v>87</v>
      </c>
      <c r="AW1027" s="13" t="s">
        <v>34</v>
      </c>
      <c r="AX1027" s="13" t="s">
        <v>79</v>
      </c>
      <c r="AY1027" s="242" t="s">
        <v>151</v>
      </c>
    </row>
    <row r="1028" s="14" customFormat="1">
      <c r="A1028" s="14"/>
      <c r="B1028" s="243"/>
      <c r="C1028" s="244"/>
      <c r="D1028" s="234" t="s">
        <v>160</v>
      </c>
      <c r="E1028" s="245" t="s">
        <v>1</v>
      </c>
      <c r="F1028" s="246" t="s">
        <v>1267</v>
      </c>
      <c r="G1028" s="244"/>
      <c r="H1028" s="247">
        <v>59.43</v>
      </c>
      <c r="I1028" s="248"/>
      <c r="J1028" s="244"/>
      <c r="K1028" s="244"/>
      <c r="L1028" s="249"/>
      <c r="M1028" s="250"/>
      <c r="N1028" s="251"/>
      <c r="O1028" s="251"/>
      <c r="P1028" s="251"/>
      <c r="Q1028" s="251"/>
      <c r="R1028" s="251"/>
      <c r="S1028" s="251"/>
      <c r="T1028" s="252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3" t="s">
        <v>160</v>
      </c>
      <c r="AU1028" s="253" t="s">
        <v>89</v>
      </c>
      <c r="AV1028" s="14" t="s">
        <v>89</v>
      </c>
      <c r="AW1028" s="14" t="s">
        <v>34</v>
      </c>
      <c r="AX1028" s="14" t="s">
        <v>79</v>
      </c>
      <c r="AY1028" s="253" t="s">
        <v>151</v>
      </c>
    </row>
    <row r="1029" s="14" customFormat="1">
      <c r="A1029" s="14"/>
      <c r="B1029" s="243"/>
      <c r="C1029" s="244"/>
      <c r="D1029" s="234" t="s">
        <v>160</v>
      </c>
      <c r="E1029" s="245" t="s">
        <v>1</v>
      </c>
      <c r="F1029" s="246" t="s">
        <v>1268</v>
      </c>
      <c r="G1029" s="244"/>
      <c r="H1029" s="247">
        <v>3.5699999999999998</v>
      </c>
      <c r="I1029" s="248"/>
      <c r="J1029" s="244"/>
      <c r="K1029" s="244"/>
      <c r="L1029" s="249"/>
      <c r="M1029" s="250"/>
      <c r="N1029" s="251"/>
      <c r="O1029" s="251"/>
      <c r="P1029" s="251"/>
      <c r="Q1029" s="251"/>
      <c r="R1029" s="251"/>
      <c r="S1029" s="251"/>
      <c r="T1029" s="25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3" t="s">
        <v>160</v>
      </c>
      <c r="AU1029" s="253" t="s">
        <v>89</v>
      </c>
      <c r="AV1029" s="14" t="s">
        <v>89</v>
      </c>
      <c r="AW1029" s="14" t="s">
        <v>34</v>
      </c>
      <c r="AX1029" s="14" t="s">
        <v>79</v>
      </c>
      <c r="AY1029" s="253" t="s">
        <v>151</v>
      </c>
    </row>
    <row r="1030" s="16" customFormat="1">
      <c r="A1030" s="16"/>
      <c r="B1030" s="275"/>
      <c r="C1030" s="276"/>
      <c r="D1030" s="234" t="s">
        <v>160</v>
      </c>
      <c r="E1030" s="277" t="s">
        <v>1</v>
      </c>
      <c r="F1030" s="278" t="s">
        <v>432</v>
      </c>
      <c r="G1030" s="276"/>
      <c r="H1030" s="279">
        <v>63</v>
      </c>
      <c r="I1030" s="280"/>
      <c r="J1030" s="276"/>
      <c r="K1030" s="276"/>
      <c r="L1030" s="281"/>
      <c r="M1030" s="282"/>
      <c r="N1030" s="283"/>
      <c r="O1030" s="283"/>
      <c r="P1030" s="283"/>
      <c r="Q1030" s="283"/>
      <c r="R1030" s="283"/>
      <c r="S1030" s="283"/>
      <c r="T1030" s="284"/>
      <c r="U1030" s="16"/>
      <c r="V1030" s="16"/>
      <c r="W1030" s="16"/>
      <c r="X1030" s="16"/>
      <c r="Y1030" s="16"/>
      <c r="Z1030" s="16"/>
      <c r="AA1030" s="16"/>
      <c r="AB1030" s="16"/>
      <c r="AC1030" s="16"/>
      <c r="AD1030" s="16"/>
      <c r="AE1030" s="16"/>
      <c r="AT1030" s="285" t="s">
        <v>160</v>
      </c>
      <c r="AU1030" s="285" t="s">
        <v>89</v>
      </c>
      <c r="AV1030" s="16" t="s">
        <v>176</v>
      </c>
      <c r="AW1030" s="16" t="s">
        <v>34</v>
      </c>
      <c r="AX1030" s="16" t="s">
        <v>79</v>
      </c>
      <c r="AY1030" s="285" t="s">
        <v>151</v>
      </c>
    </row>
    <row r="1031" s="13" customFormat="1">
      <c r="A1031" s="13"/>
      <c r="B1031" s="232"/>
      <c r="C1031" s="233"/>
      <c r="D1031" s="234" t="s">
        <v>160</v>
      </c>
      <c r="E1031" s="235" t="s">
        <v>1</v>
      </c>
      <c r="F1031" s="236" t="s">
        <v>1269</v>
      </c>
      <c r="G1031" s="233"/>
      <c r="H1031" s="235" t="s">
        <v>1</v>
      </c>
      <c r="I1031" s="237"/>
      <c r="J1031" s="233"/>
      <c r="K1031" s="233"/>
      <c r="L1031" s="238"/>
      <c r="M1031" s="239"/>
      <c r="N1031" s="240"/>
      <c r="O1031" s="240"/>
      <c r="P1031" s="240"/>
      <c r="Q1031" s="240"/>
      <c r="R1031" s="240"/>
      <c r="S1031" s="240"/>
      <c r="T1031" s="241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2" t="s">
        <v>160</v>
      </c>
      <c r="AU1031" s="242" t="s">
        <v>89</v>
      </c>
      <c r="AV1031" s="13" t="s">
        <v>87</v>
      </c>
      <c r="AW1031" s="13" t="s">
        <v>34</v>
      </c>
      <c r="AX1031" s="13" t="s">
        <v>79</v>
      </c>
      <c r="AY1031" s="242" t="s">
        <v>151</v>
      </c>
    </row>
    <row r="1032" s="13" customFormat="1">
      <c r="A1032" s="13"/>
      <c r="B1032" s="232"/>
      <c r="C1032" s="233"/>
      <c r="D1032" s="234" t="s">
        <v>160</v>
      </c>
      <c r="E1032" s="235" t="s">
        <v>1</v>
      </c>
      <c r="F1032" s="236" t="s">
        <v>211</v>
      </c>
      <c r="G1032" s="233"/>
      <c r="H1032" s="235" t="s">
        <v>1</v>
      </c>
      <c r="I1032" s="237"/>
      <c r="J1032" s="233"/>
      <c r="K1032" s="233"/>
      <c r="L1032" s="238"/>
      <c r="M1032" s="239"/>
      <c r="N1032" s="240"/>
      <c r="O1032" s="240"/>
      <c r="P1032" s="240"/>
      <c r="Q1032" s="240"/>
      <c r="R1032" s="240"/>
      <c r="S1032" s="240"/>
      <c r="T1032" s="241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2" t="s">
        <v>160</v>
      </c>
      <c r="AU1032" s="242" t="s">
        <v>89</v>
      </c>
      <c r="AV1032" s="13" t="s">
        <v>87</v>
      </c>
      <c r="AW1032" s="13" t="s">
        <v>34</v>
      </c>
      <c r="AX1032" s="13" t="s">
        <v>79</v>
      </c>
      <c r="AY1032" s="242" t="s">
        <v>151</v>
      </c>
    </row>
    <row r="1033" s="14" customFormat="1">
      <c r="A1033" s="14"/>
      <c r="B1033" s="243"/>
      <c r="C1033" s="244"/>
      <c r="D1033" s="234" t="s">
        <v>160</v>
      </c>
      <c r="E1033" s="245" t="s">
        <v>1</v>
      </c>
      <c r="F1033" s="246" t="s">
        <v>1270</v>
      </c>
      <c r="G1033" s="244"/>
      <c r="H1033" s="247">
        <v>61.200000000000003</v>
      </c>
      <c r="I1033" s="248"/>
      <c r="J1033" s="244"/>
      <c r="K1033" s="244"/>
      <c r="L1033" s="249"/>
      <c r="M1033" s="250"/>
      <c r="N1033" s="251"/>
      <c r="O1033" s="251"/>
      <c r="P1033" s="251"/>
      <c r="Q1033" s="251"/>
      <c r="R1033" s="251"/>
      <c r="S1033" s="251"/>
      <c r="T1033" s="252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3" t="s">
        <v>160</v>
      </c>
      <c r="AU1033" s="253" t="s">
        <v>89</v>
      </c>
      <c r="AV1033" s="14" t="s">
        <v>89</v>
      </c>
      <c r="AW1033" s="14" t="s">
        <v>34</v>
      </c>
      <c r="AX1033" s="14" t="s">
        <v>79</v>
      </c>
      <c r="AY1033" s="253" t="s">
        <v>151</v>
      </c>
    </row>
    <row r="1034" s="14" customFormat="1">
      <c r="A1034" s="14"/>
      <c r="B1034" s="243"/>
      <c r="C1034" s="244"/>
      <c r="D1034" s="234" t="s">
        <v>160</v>
      </c>
      <c r="E1034" s="245" t="s">
        <v>1</v>
      </c>
      <c r="F1034" s="246" t="s">
        <v>1271</v>
      </c>
      <c r="G1034" s="244"/>
      <c r="H1034" s="247">
        <v>3.7999999999999998</v>
      </c>
      <c r="I1034" s="248"/>
      <c r="J1034" s="244"/>
      <c r="K1034" s="244"/>
      <c r="L1034" s="249"/>
      <c r="M1034" s="250"/>
      <c r="N1034" s="251"/>
      <c r="O1034" s="251"/>
      <c r="P1034" s="251"/>
      <c r="Q1034" s="251"/>
      <c r="R1034" s="251"/>
      <c r="S1034" s="251"/>
      <c r="T1034" s="252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3" t="s">
        <v>160</v>
      </c>
      <c r="AU1034" s="253" t="s">
        <v>89</v>
      </c>
      <c r="AV1034" s="14" t="s">
        <v>89</v>
      </c>
      <c r="AW1034" s="14" t="s">
        <v>34</v>
      </c>
      <c r="AX1034" s="14" t="s">
        <v>79</v>
      </c>
      <c r="AY1034" s="253" t="s">
        <v>151</v>
      </c>
    </row>
    <row r="1035" s="16" customFormat="1">
      <c r="A1035" s="16"/>
      <c r="B1035" s="275"/>
      <c r="C1035" s="276"/>
      <c r="D1035" s="234" t="s">
        <v>160</v>
      </c>
      <c r="E1035" s="277" t="s">
        <v>1</v>
      </c>
      <c r="F1035" s="278" t="s">
        <v>439</v>
      </c>
      <c r="G1035" s="276"/>
      <c r="H1035" s="279">
        <v>65</v>
      </c>
      <c r="I1035" s="280"/>
      <c r="J1035" s="276"/>
      <c r="K1035" s="276"/>
      <c r="L1035" s="281"/>
      <c r="M1035" s="282"/>
      <c r="N1035" s="283"/>
      <c r="O1035" s="283"/>
      <c r="P1035" s="283"/>
      <c r="Q1035" s="283"/>
      <c r="R1035" s="283"/>
      <c r="S1035" s="283"/>
      <c r="T1035" s="284"/>
      <c r="U1035" s="16"/>
      <c r="V1035" s="16"/>
      <c r="W1035" s="16"/>
      <c r="X1035" s="16"/>
      <c r="Y1035" s="16"/>
      <c r="Z1035" s="16"/>
      <c r="AA1035" s="16"/>
      <c r="AB1035" s="16"/>
      <c r="AC1035" s="16"/>
      <c r="AD1035" s="16"/>
      <c r="AE1035" s="16"/>
      <c r="AT1035" s="285" t="s">
        <v>160</v>
      </c>
      <c r="AU1035" s="285" t="s">
        <v>89</v>
      </c>
      <c r="AV1035" s="16" t="s">
        <v>176</v>
      </c>
      <c r="AW1035" s="16" t="s">
        <v>34</v>
      </c>
      <c r="AX1035" s="16" t="s">
        <v>79</v>
      </c>
      <c r="AY1035" s="285" t="s">
        <v>151</v>
      </c>
    </row>
    <row r="1036" s="15" customFormat="1">
      <c r="A1036" s="15"/>
      <c r="B1036" s="254"/>
      <c r="C1036" s="255"/>
      <c r="D1036" s="234" t="s">
        <v>160</v>
      </c>
      <c r="E1036" s="256" t="s">
        <v>1</v>
      </c>
      <c r="F1036" s="257" t="s">
        <v>166</v>
      </c>
      <c r="G1036" s="255"/>
      <c r="H1036" s="258">
        <v>128</v>
      </c>
      <c r="I1036" s="259"/>
      <c r="J1036" s="255"/>
      <c r="K1036" s="255"/>
      <c r="L1036" s="260"/>
      <c r="M1036" s="261"/>
      <c r="N1036" s="262"/>
      <c r="O1036" s="262"/>
      <c r="P1036" s="262"/>
      <c r="Q1036" s="262"/>
      <c r="R1036" s="262"/>
      <c r="S1036" s="262"/>
      <c r="T1036" s="263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4" t="s">
        <v>160</v>
      </c>
      <c r="AU1036" s="264" t="s">
        <v>89</v>
      </c>
      <c r="AV1036" s="15" t="s">
        <v>158</v>
      </c>
      <c r="AW1036" s="15" t="s">
        <v>34</v>
      </c>
      <c r="AX1036" s="15" t="s">
        <v>87</v>
      </c>
      <c r="AY1036" s="264" t="s">
        <v>151</v>
      </c>
    </row>
    <row r="1037" s="2" customFormat="1" ht="16.5" customHeight="1">
      <c r="A1037" s="39"/>
      <c r="B1037" s="40"/>
      <c r="C1037" s="219" t="s">
        <v>1272</v>
      </c>
      <c r="D1037" s="219" t="s">
        <v>153</v>
      </c>
      <c r="E1037" s="220" t="s">
        <v>1273</v>
      </c>
      <c r="F1037" s="221" t="s">
        <v>1274</v>
      </c>
      <c r="G1037" s="222" t="s">
        <v>388</v>
      </c>
      <c r="H1037" s="223">
        <v>110</v>
      </c>
      <c r="I1037" s="224"/>
      <c r="J1037" s="225">
        <f>ROUND(I1037*H1037,2)</f>
        <v>0</v>
      </c>
      <c r="K1037" s="221" t="s">
        <v>157</v>
      </c>
      <c r="L1037" s="45"/>
      <c r="M1037" s="226" t="s">
        <v>1</v>
      </c>
      <c r="N1037" s="227" t="s">
        <v>44</v>
      </c>
      <c r="O1037" s="92"/>
      <c r="P1037" s="228">
        <f>O1037*H1037</f>
        <v>0</v>
      </c>
      <c r="Q1037" s="228">
        <v>0</v>
      </c>
      <c r="R1037" s="228">
        <f>Q1037*H1037</f>
        <v>0</v>
      </c>
      <c r="S1037" s="228">
        <v>0.00029999999999999997</v>
      </c>
      <c r="T1037" s="229">
        <f>S1037*H1037</f>
        <v>0.032999999999999995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0" t="s">
        <v>209</v>
      </c>
      <c r="AT1037" s="230" t="s">
        <v>153</v>
      </c>
      <c r="AU1037" s="230" t="s">
        <v>89</v>
      </c>
      <c r="AY1037" s="18" t="s">
        <v>151</v>
      </c>
      <c r="BE1037" s="231">
        <f>IF(N1037="základní",J1037,0)</f>
        <v>0</v>
      </c>
      <c r="BF1037" s="231">
        <f>IF(N1037="snížená",J1037,0)</f>
        <v>0</v>
      </c>
      <c r="BG1037" s="231">
        <f>IF(N1037="zákl. přenesená",J1037,0)</f>
        <v>0</v>
      </c>
      <c r="BH1037" s="231">
        <f>IF(N1037="sníž. přenesená",J1037,0)</f>
        <v>0</v>
      </c>
      <c r="BI1037" s="231">
        <f>IF(N1037="nulová",J1037,0)</f>
        <v>0</v>
      </c>
      <c r="BJ1037" s="18" t="s">
        <v>87</v>
      </c>
      <c r="BK1037" s="231">
        <f>ROUND(I1037*H1037,2)</f>
        <v>0</v>
      </c>
      <c r="BL1037" s="18" t="s">
        <v>209</v>
      </c>
      <c r="BM1037" s="230" t="s">
        <v>1275</v>
      </c>
    </row>
    <row r="1038" s="13" customFormat="1">
      <c r="A1038" s="13"/>
      <c r="B1038" s="232"/>
      <c r="C1038" s="233"/>
      <c r="D1038" s="234" t="s">
        <v>160</v>
      </c>
      <c r="E1038" s="235" t="s">
        <v>1</v>
      </c>
      <c r="F1038" s="236" t="s">
        <v>1276</v>
      </c>
      <c r="G1038" s="233"/>
      <c r="H1038" s="235" t="s">
        <v>1</v>
      </c>
      <c r="I1038" s="237"/>
      <c r="J1038" s="233"/>
      <c r="K1038" s="233"/>
      <c r="L1038" s="238"/>
      <c r="M1038" s="239"/>
      <c r="N1038" s="240"/>
      <c r="O1038" s="240"/>
      <c r="P1038" s="240"/>
      <c r="Q1038" s="240"/>
      <c r="R1038" s="240"/>
      <c r="S1038" s="240"/>
      <c r="T1038" s="241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2" t="s">
        <v>160</v>
      </c>
      <c r="AU1038" s="242" t="s">
        <v>89</v>
      </c>
      <c r="AV1038" s="13" t="s">
        <v>87</v>
      </c>
      <c r="AW1038" s="13" t="s">
        <v>34</v>
      </c>
      <c r="AX1038" s="13" t="s">
        <v>79</v>
      </c>
      <c r="AY1038" s="242" t="s">
        <v>151</v>
      </c>
    </row>
    <row r="1039" s="13" customFormat="1">
      <c r="A1039" s="13"/>
      <c r="B1039" s="232"/>
      <c r="C1039" s="233"/>
      <c r="D1039" s="234" t="s">
        <v>160</v>
      </c>
      <c r="E1039" s="235" t="s">
        <v>1</v>
      </c>
      <c r="F1039" s="236" t="s">
        <v>211</v>
      </c>
      <c r="G1039" s="233"/>
      <c r="H1039" s="235" t="s">
        <v>1</v>
      </c>
      <c r="I1039" s="237"/>
      <c r="J1039" s="233"/>
      <c r="K1039" s="233"/>
      <c r="L1039" s="238"/>
      <c r="M1039" s="239"/>
      <c r="N1039" s="240"/>
      <c r="O1039" s="240"/>
      <c r="P1039" s="240"/>
      <c r="Q1039" s="240"/>
      <c r="R1039" s="240"/>
      <c r="S1039" s="240"/>
      <c r="T1039" s="241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2" t="s">
        <v>160</v>
      </c>
      <c r="AU1039" s="242" t="s">
        <v>89</v>
      </c>
      <c r="AV1039" s="13" t="s">
        <v>87</v>
      </c>
      <c r="AW1039" s="13" t="s">
        <v>34</v>
      </c>
      <c r="AX1039" s="13" t="s">
        <v>79</v>
      </c>
      <c r="AY1039" s="242" t="s">
        <v>151</v>
      </c>
    </row>
    <row r="1040" s="14" customFormat="1">
      <c r="A1040" s="14"/>
      <c r="B1040" s="243"/>
      <c r="C1040" s="244"/>
      <c r="D1040" s="234" t="s">
        <v>160</v>
      </c>
      <c r="E1040" s="245" t="s">
        <v>1</v>
      </c>
      <c r="F1040" s="246" t="s">
        <v>1277</v>
      </c>
      <c r="G1040" s="244"/>
      <c r="H1040" s="247">
        <v>26.300000000000001</v>
      </c>
      <c r="I1040" s="248"/>
      <c r="J1040" s="244"/>
      <c r="K1040" s="244"/>
      <c r="L1040" s="249"/>
      <c r="M1040" s="250"/>
      <c r="N1040" s="251"/>
      <c r="O1040" s="251"/>
      <c r="P1040" s="251"/>
      <c r="Q1040" s="251"/>
      <c r="R1040" s="251"/>
      <c r="S1040" s="251"/>
      <c r="T1040" s="252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3" t="s">
        <v>160</v>
      </c>
      <c r="AU1040" s="253" t="s">
        <v>89</v>
      </c>
      <c r="AV1040" s="14" t="s">
        <v>89</v>
      </c>
      <c r="AW1040" s="14" t="s">
        <v>34</v>
      </c>
      <c r="AX1040" s="14" t="s">
        <v>79</v>
      </c>
      <c r="AY1040" s="253" t="s">
        <v>151</v>
      </c>
    </row>
    <row r="1041" s="14" customFormat="1">
      <c r="A1041" s="14"/>
      <c r="B1041" s="243"/>
      <c r="C1041" s="244"/>
      <c r="D1041" s="234" t="s">
        <v>160</v>
      </c>
      <c r="E1041" s="245" t="s">
        <v>1</v>
      </c>
      <c r="F1041" s="246" t="s">
        <v>1278</v>
      </c>
      <c r="G1041" s="244"/>
      <c r="H1041" s="247">
        <v>28.5</v>
      </c>
      <c r="I1041" s="248"/>
      <c r="J1041" s="244"/>
      <c r="K1041" s="244"/>
      <c r="L1041" s="249"/>
      <c r="M1041" s="250"/>
      <c r="N1041" s="251"/>
      <c r="O1041" s="251"/>
      <c r="P1041" s="251"/>
      <c r="Q1041" s="251"/>
      <c r="R1041" s="251"/>
      <c r="S1041" s="251"/>
      <c r="T1041" s="252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3" t="s">
        <v>160</v>
      </c>
      <c r="AU1041" s="253" t="s">
        <v>89</v>
      </c>
      <c r="AV1041" s="14" t="s">
        <v>89</v>
      </c>
      <c r="AW1041" s="14" t="s">
        <v>34</v>
      </c>
      <c r="AX1041" s="14" t="s">
        <v>79</v>
      </c>
      <c r="AY1041" s="253" t="s">
        <v>151</v>
      </c>
    </row>
    <row r="1042" s="14" customFormat="1">
      <c r="A1042" s="14"/>
      <c r="B1042" s="243"/>
      <c r="C1042" s="244"/>
      <c r="D1042" s="234" t="s">
        <v>160</v>
      </c>
      <c r="E1042" s="245" t="s">
        <v>1</v>
      </c>
      <c r="F1042" s="246" t="s">
        <v>1279</v>
      </c>
      <c r="G1042" s="244"/>
      <c r="H1042" s="247">
        <v>6.2000000000000002</v>
      </c>
      <c r="I1042" s="248"/>
      <c r="J1042" s="244"/>
      <c r="K1042" s="244"/>
      <c r="L1042" s="249"/>
      <c r="M1042" s="250"/>
      <c r="N1042" s="251"/>
      <c r="O1042" s="251"/>
      <c r="P1042" s="251"/>
      <c r="Q1042" s="251"/>
      <c r="R1042" s="251"/>
      <c r="S1042" s="251"/>
      <c r="T1042" s="252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3" t="s">
        <v>160</v>
      </c>
      <c r="AU1042" s="253" t="s">
        <v>89</v>
      </c>
      <c r="AV1042" s="14" t="s">
        <v>89</v>
      </c>
      <c r="AW1042" s="14" t="s">
        <v>34</v>
      </c>
      <c r="AX1042" s="14" t="s">
        <v>79</v>
      </c>
      <c r="AY1042" s="253" t="s">
        <v>151</v>
      </c>
    </row>
    <row r="1043" s="16" customFormat="1">
      <c r="A1043" s="16"/>
      <c r="B1043" s="275"/>
      <c r="C1043" s="276"/>
      <c r="D1043" s="234" t="s">
        <v>160</v>
      </c>
      <c r="E1043" s="277" t="s">
        <v>1</v>
      </c>
      <c r="F1043" s="278" t="s">
        <v>432</v>
      </c>
      <c r="G1043" s="276"/>
      <c r="H1043" s="279">
        <v>61</v>
      </c>
      <c r="I1043" s="280"/>
      <c r="J1043" s="276"/>
      <c r="K1043" s="276"/>
      <c r="L1043" s="281"/>
      <c r="M1043" s="282"/>
      <c r="N1043" s="283"/>
      <c r="O1043" s="283"/>
      <c r="P1043" s="283"/>
      <c r="Q1043" s="283"/>
      <c r="R1043" s="283"/>
      <c r="S1043" s="283"/>
      <c r="T1043" s="284"/>
      <c r="U1043" s="16"/>
      <c r="V1043" s="16"/>
      <c r="W1043" s="16"/>
      <c r="X1043" s="16"/>
      <c r="Y1043" s="16"/>
      <c r="Z1043" s="16"/>
      <c r="AA1043" s="16"/>
      <c r="AB1043" s="16"/>
      <c r="AC1043" s="16"/>
      <c r="AD1043" s="16"/>
      <c r="AE1043" s="16"/>
      <c r="AT1043" s="285" t="s">
        <v>160</v>
      </c>
      <c r="AU1043" s="285" t="s">
        <v>89</v>
      </c>
      <c r="AV1043" s="16" t="s">
        <v>176</v>
      </c>
      <c r="AW1043" s="16" t="s">
        <v>34</v>
      </c>
      <c r="AX1043" s="16" t="s">
        <v>79</v>
      </c>
      <c r="AY1043" s="285" t="s">
        <v>151</v>
      </c>
    </row>
    <row r="1044" s="13" customFormat="1">
      <c r="A1044" s="13"/>
      <c r="B1044" s="232"/>
      <c r="C1044" s="233"/>
      <c r="D1044" s="234" t="s">
        <v>160</v>
      </c>
      <c r="E1044" s="235" t="s">
        <v>1</v>
      </c>
      <c r="F1044" s="236" t="s">
        <v>1280</v>
      </c>
      <c r="G1044" s="233"/>
      <c r="H1044" s="235" t="s">
        <v>1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2" t="s">
        <v>160</v>
      </c>
      <c r="AU1044" s="242" t="s">
        <v>89</v>
      </c>
      <c r="AV1044" s="13" t="s">
        <v>87</v>
      </c>
      <c r="AW1044" s="13" t="s">
        <v>34</v>
      </c>
      <c r="AX1044" s="13" t="s">
        <v>79</v>
      </c>
      <c r="AY1044" s="242" t="s">
        <v>151</v>
      </c>
    </row>
    <row r="1045" s="13" customFormat="1">
      <c r="A1045" s="13"/>
      <c r="B1045" s="232"/>
      <c r="C1045" s="233"/>
      <c r="D1045" s="234" t="s">
        <v>160</v>
      </c>
      <c r="E1045" s="235" t="s">
        <v>1</v>
      </c>
      <c r="F1045" s="236" t="s">
        <v>211</v>
      </c>
      <c r="G1045" s="233"/>
      <c r="H1045" s="235" t="s">
        <v>1</v>
      </c>
      <c r="I1045" s="237"/>
      <c r="J1045" s="233"/>
      <c r="K1045" s="233"/>
      <c r="L1045" s="238"/>
      <c r="M1045" s="239"/>
      <c r="N1045" s="240"/>
      <c r="O1045" s="240"/>
      <c r="P1045" s="240"/>
      <c r="Q1045" s="240"/>
      <c r="R1045" s="240"/>
      <c r="S1045" s="240"/>
      <c r="T1045" s="241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2" t="s">
        <v>160</v>
      </c>
      <c r="AU1045" s="242" t="s">
        <v>89</v>
      </c>
      <c r="AV1045" s="13" t="s">
        <v>87</v>
      </c>
      <c r="AW1045" s="13" t="s">
        <v>34</v>
      </c>
      <c r="AX1045" s="13" t="s">
        <v>79</v>
      </c>
      <c r="AY1045" s="242" t="s">
        <v>151</v>
      </c>
    </row>
    <row r="1046" s="14" customFormat="1">
      <c r="A1046" s="14"/>
      <c r="B1046" s="243"/>
      <c r="C1046" s="244"/>
      <c r="D1046" s="234" t="s">
        <v>160</v>
      </c>
      <c r="E1046" s="245" t="s">
        <v>1</v>
      </c>
      <c r="F1046" s="246" t="s">
        <v>1281</v>
      </c>
      <c r="G1046" s="244"/>
      <c r="H1046" s="247">
        <v>44.100000000000001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3" t="s">
        <v>160</v>
      </c>
      <c r="AU1046" s="253" t="s">
        <v>89</v>
      </c>
      <c r="AV1046" s="14" t="s">
        <v>89</v>
      </c>
      <c r="AW1046" s="14" t="s">
        <v>34</v>
      </c>
      <c r="AX1046" s="14" t="s">
        <v>79</v>
      </c>
      <c r="AY1046" s="253" t="s">
        <v>151</v>
      </c>
    </row>
    <row r="1047" s="14" customFormat="1">
      <c r="A1047" s="14"/>
      <c r="B1047" s="243"/>
      <c r="C1047" s="244"/>
      <c r="D1047" s="234" t="s">
        <v>160</v>
      </c>
      <c r="E1047" s="245" t="s">
        <v>1</v>
      </c>
      <c r="F1047" s="246" t="s">
        <v>1282</v>
      </c>
      <c r="G1047" s="244"/>
      <c r="H1047" s="247">
        <v>4.9000000000000004</v>
      </c>
      <c r="I1047" s="248"/>
      <c r="J1047" s="244"/>
      <c r="K1047" s="244"/>
      <c r="L1047" s="249"/>
      <c r="M1047" s="250"/>
      <c r="N1047" s="251"/>
      <c r="O1047" s="251"/>
      <c r="P1047" s="251"/>
      <c r="Q1047" s="251"/>
      <c r="R1047" s="251"/>
      <c r="S1047" s="251"/>
      <c r="T1047" s="252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3" t="s">
        <v>160</v>
      </c>
      <c r="AU1047" s="253" t="s">
        <v>89</v>
      </c>
      <c r="AV1047" s="14" t="s">
        <v>89</v>
      </c>
      <c r="AW1047" s="14" t="s">
        <v>34</v>
      </c>
      <c r="AX1047" s="14" t="s">
        <v>79</v>
      </c>
      <c r="AY1047" s="253" t="s">
        <v>151</v>
      </c>
    </row>
    <row r="1048" s="16" customFormat="1">
      <c r="A1048" s="16"/>
      <c r="B1048" s="275"/>
      <c r="C1048" s="276"/>
      <c r="D1048" s="234" t="s">
        <v>160</v>
      </c>
      <c r="E1048" s="277" t="s">
        <v>1</v>
      </c>
      <c r="F1048" s="278" t="s">
        <v>439</v>
      </c>
      <c r="G1048" s="276"/>
      <c r="H1048" s="279">
        <v>49</v>
      </c>
      <c r="I1048" s="280"/>
      <c r="J1048" s="276"/>
      <c r="K1048" s="276"/>
      <c r="L1048" s="281"/>
      <c r="M1048" s="282"/>
      <c r="N1048" s="283"/>
      <c r="O1048" s="283"/>
      <c r="P1048" s="283"/>
      <c r="Q1048" s="283"/>
      <c r="R1048" s="283"/>
      <c r="S1048" s="283"/>
      <c r="T1048" s="284"/>
      <c r="U1048" s="16"/>
      <c r="V1048" s="16"/>
      <c r="W1048" s="16"/>
      <c r="X1048" s="16"/>
      <c r="Y1048" s="16"/>
      <c r="Z1048" s="16"/>
      <c r="AA1048" s="16"/>
      <c r="AB1048" s="16"/>
      <c r="AC1048" s="16"/>
      <c r="AD1048" s="16"/>
      <c r="AE1048" s="16"/>
      <c r="AT1048" s="285" t="s">
        <v>160</v>
      </c>
      <c r="AU1048" s="285" t="s">
        <v>89</v>
      </c>
      <c r="AV1048" s="16" t="s">
        <v>176</v>
      </c>
      <c r="AW1048" s="16" t="s">
        <v>34</v>
      </c>
      <c r="AX1048" s="16" t="s">
        <v>79</v>
      </c>
      <c r="AY1048" s="285" t="s">
        <v>151</v>
      </c>
    </row>
    <row r="1049" s="15" customFormat="1">
      <c r="A1049" s="15"/>
      <c r="B1049" s="254"/>
      <c r="C1049" s="255"/>
      <c r="D1049" s="234" t="s">
        <v>160</v>
      </c>
      <c r="E1049" s="256" t="s">
        <v>1</v>
      </c>
      <c r="F1049" s="257" t="s">
        <v>166</v>
      </c>
      <c r="G1049" s="255"/>
      <c r="H1049" s="258">
        <v>110</v>
      </c>
      <c r="I1049" s="259"/>
      <c r="J1049" s="255"/>
      <c r="K1049" s="255"/>
      <c r="L1049" s="260"/>
      <c r="M1049" s="261"/>
      <c r="N1049" s="262"/>
      <c r="O1049" s="262"/>
      <c r="P1049" s="262"/>
      <c r="Q1049" s="262"/>
      <c r="R1049" s="262"/>
      <c r="S1049" s="262"/>
      <c r="T1049" s="263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64" t="s">
        <v>160</v>
      </c>
      <c r="AU1049" s="264" t="s">
        <v>89</v>
      </c>
      <c r="AV1049" s="15" t="s">
        <v>158</v>
      </c>
      <c r="AW1049" s="15" t="s">
        <v>34</v>
      </c>
      <c r="AX1049" s="15" t="s">
        <v>87</v>
      </c>
      <c r="AY1049" s="264" t="s">
        <v>151</v>
      </c>
    </row>
    <row r="1050" s="2" customFormat="1" ht="16.5" customHeight="1">
      <c r="A1050" s="39"/>
      <c r="B1050" s="40"/>
      <c r="C1050" s="219" t="s">
        <v>1283</v>
      </c>
      <c r="D1050" s="219" t="s">
        <v>153</v>
      </c>
      <c r="E1050" s="220" t="s">
        <v>1284</v>
      </c>
      <c r="F1050" s="221" t="s">
        <v>1285</v>
      </c>
      <c r="G1050" s="222" t="s">
        <v>208</v>
      </c>
      <c r="H1050" s="223">
        <v>15</v>
      </c>
      <c r="I1050" s="224"/>
      <c r="J1050" s="225">
        <f>ROUND(I1050*H1050,2)</f>
        <v>0</v>
      </c>
      <c r="K1050" s="221" t="s">
        <v>157</v>
      </c>
      <c r="L1050" s="45"/>
      <c r="M1050" s="226" t="s">
        <v>1</v>
      </c>
      <c r="N1050" s="227" t="s">
        <v>44</v>
      </c>
      <c r="O1050" s="92"/>
      <c r="P1050" s="228">
        <f>O1050*H1050</f>
        <v>0</v>
      </c>
      <c r="Q1050" s="228">
        <v>0</v>
      </c>
      <c r="R1050" s="228">
        <f>Q1050*H1050</f>
        <v>0</v>
      </c>
      <c r="S1050" s="228">
        <v>0.185</v>
      </c>
      <c r="T1050" s="229">
        <f>S1050*H1050</f>
        <v>2.7749999999999999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30" t="s">
        <v>209</v>
      </c>
      <c r="AT1050" s="230" t="s">
        <v>153</v>
      </c>
      <c r="AU1050" s="230" t="s">
        <v>89</v>
      </c>
      <c r="AY1050" s="18" t="s">
        <v>151</v>
      </c>
      <c r="BE1050" s="231">
        <f>IF(N1050="základní",J1050,0)</f>
        <v>0</v>
      </c>
      <c r="BF1050" s="231">
        <f>IF(N1050="snížená",J1050,0)</f>
        <v>0</v>
      </c>
      <c r="BG1050" s="231">
        <f>IF(N1050="zákl. přenesená",J1050,0)</f>
        <v>0</v>
      </c>
      <c r="BH1050" s="231">
        <f>IF(N1050="sníž. přenesená",J1050,0)</f>
        <v>0</v>
      </c>
      <c r="BI1050" s="231">
        <f>IF(N1050="nulová",J1050,0)</f>
        <v>0</v>
      </c>
      <c r="BJ1050" s="18" t="s">
        <v>87</v>
      </c>
      <c r="BK1050" s="231">
        <f>ROUND(I1050*H1050,2)</f>
        <v>0</v>
      </c>
      <c r="BL1050" s="18" t="s">
        <v>209</v>
      </c>
      <c r="BM1050" s="230" t="s">
        <v>1286</v>
      </c>
    </row>
    <row r="1051" s="13" customFormat="1">
      <c r="A1051" s="13"/>
      <c r="B1051" s="232"/>
      <c r="C1051" s="233"/>
      <c r="D1051" s="234" t="s">
        <v>160</v>
      </c>
      <c r="E1051" s="235" t="s">
        <v>1</v>
      </c>
      <c r="F1051" s="236" t="s">
        <v>1287</v>
      </c>
      <c r="G1051" s="233"/>
      <c r="H1051" s="235" t="s">
        <v>1</v>
      </c>
      <c r="I1051" s="237"/>
      <c r="J1051" s="233"/>
      <c r="K1051" s="233"/>
      <c r="L1051" s="238"/>
      <c r="M1051" s="239"/>
      <c r="N1051" s="240"/>
      <c r="O1051" s="240"/>
      <c r="P1051" s="240"/>
      <c r="Q1051" s="240"/>
      <c r="R1051" s="240"/>
      <c r="S1051" s="240"/>
      <c r="T1051" s="241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2" t="s">
        <v>160</v>
      </c>
      <c r="AU1051" s="242" t="s">
        <v>89</v>
      </c>
      <c r="AV1051" s="13" t="s">
        <v>87</v>
      </c>
      <c r="AW1051" s="13" t="s">
        <v>34</v>
      </c>
      <c r="AX1051" s="13" t="s">
        <v>79</v>
      </c>
      <c r="AY1051" s="242" t="s">
        <v>151</v>
      </c>
    </row>
    <row r="1052" s="13" customFormat="1">
      <c r="A1052" s="13"/>
      <c r="B1052" s="232"/>
      <c r="C1052" s="233"/>
      <c r="D1052" s="234" t="s">
        <v>160</v>
      </c>
      <c r="E1052" s="235" t="s">
        <v>1</v>
      </c>
      <c r="F1052" s="236" t="s">
        <v>1288</v>
      </c>
      <c r="G1052" s="233"/>
      <c r="H1052" s="235" t="s">
        <v>1</v>
      </c>
      <c r="I1052" s="237"/>
      <c r="J1052" s="233"/>
      <c r="K1052" s="233"/>
      <c r="L1052" s="238"/>
      <c r="M1052" s="239"/>
      <c r="N1052" s="240"/>
      <c r="O1052" s="240"/>
      <c r="P1052" s="240"/>
      <c r="Q1052" s="240"/>
      <c r="R1052" s="240"/>
      <c r="S1052" s="240"/>
      <c r="T1052" s="241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2" t="s">
        <v>160</v>
      </c>
      <c r="AU1052" s="242" t="s">
        <v>89</v>
      </c>
      <c r="AV1052" s="13" t="s">
        <v>87</v>
      </c>
      <c r="AW1052" s="13" t="s">
        <v>34</v>
      </c>
      <c r="AX1052" s="13" t="s">
        <v>79</v>
      </c>
      <c r="AY1052" s="242" t="s">
        <v>151</v>
      </c>
    </row>
    <row r="1053" s="14" customFormat="1">
      <c r="A1053" s="14"/>
      <c r="B1053" s="243"/>
      <c r="C1053" s="244"/>
      <c r="D1053" s="234" t="s">
        <v>160</v>
      </c>
      <c r="E1053" s="245" t="s">
        <v>1</v>
      </c>
      <c r="F1053" s="246" t="s">
        <v>1289</v>
      </c>
      <c r="G1053" s="244"/>
      <c r="H1053" s="247">
        <v>6.6559999999999997</v>
      </c>
      <c r="I1053" s="248"/>
      <c r="J1053" s="244"/>
      <c r="K1053" s="244"/>
      <c r="L1053" s="249"/>
      <c r="M1053" s="250"/>
      <c r="N1053" s="251"/>
      <c r="O1053" s="251"/>
      <c r="P1053" s="251"/>
      <c r="Q1053" s="251"/>
      <c r="R1053" s="251"/>
      <c r="S1053" s="251"/>
      <c r="T1053" s="252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3" t="s">
        <v>160</v>
      </c>
      <c r="AU1053" s="253" t="s">
        <v>89</v>
      </c>
      <c r="AV1053" s="14" t="s">
        <v>89</v>
      </c>
      <c r="AW1053" s="14" t="s">
        <v>34</v>
      </c>
      <c r="AX1053" s="14" t="s">
        <v>79</v>
      </c>
      <c r="AY1053" s="253" t="s">
        <v>151</v>
      </c>
    </row>
    <row r="1054" s="13" customFormat="1">
      <c r="A1054" s="13"/>
      <c r="B1054" s="232"/>
      <c r="C1054" s="233"/>
      <c r="D1054" s="234" t="s">
        <v>160</v>
      </c>
      <c r="E1054" s="235" t="s">
        <v>1</v>
      </c>
      <c r="F1054" s="236" t="s">
        <v>1290</v>
      </c>
      <c r="G1054" s="233"/>
      <c r="H1054" s="235" t="s">
        <v>1</v>
      </c>
      <c r="I1054" s="237"/>
      <c r="J1054" s="233"/>
      <c r="K1054" s="233"/>
      <c r="L1054" s="238"/>
      <c r="M1054" s="239"/>
      <c r="N1054" s="240"/>
      <c r="O1054" s="240"/>
      <c r="P1054" s="240"/>
      <c r="Q1054" s="240"/>
      <c r="R1054" s="240"/>
      <c r="S1054" s="240"/>
      <c r="T1054" s="241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2" t="s">
        <v>160</v>
      </c>
      <c r="AU1054" s="242" t="s">
        <v>89</v>
      </c>
      <c r="AV1054" s="13" t="s">
        <v>87</v>
      </c>
      <c r="AW1054" s="13" t="s">
        <v>34</v>
      </c>
      <c r="AX1054" s="13" t="s">
        <v>79</v>
      </c>
      <c r="AY1054" s="242" t="s">
        <v>151</v>
      </c>
    </row>
    <row r="1055" s="14" customFormat="1">
      <c r="A1055" s="14"/>
      <c r="B1055" s="243"/>
      <c r="C1055" s="244"/>
      <c r="D1055" s="234" t="s">
        <v>160</v>
      </c>
      <c r="E1055" s="245" t="s">
        <v>1</v>
      </c>
      <c r="F1055" s="246" t="s">
        <v>1291</v>
      </c>
      <c r="G1055" s="244"/>
      <c r="H1055" s="247">
        <v>3.2799999999999998</v>
      </c>
      <c r="I1055" s="248"/>
      <c r="J1055" s="244"/>
      <c r="K1055" s="244"/>
      <c r="L1055" s="249"/>
      <c r="M1055" s="250"/>
      <c r="N1055" s="251"/>
      <c r="O1055" s="251"/>
      <c r="P1055" s="251"/>
      <c r="Q1055" s="251"/>
      <c r="R1055" s="251"/>
      <c r="S1055" s="251"/>
      <c r="T1055" s="252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3" t="s">
        <v>160</v>
      </c>
      <c r="AU1055" s="253" t="s">
        <v>89</v>
      </c>
      <c r="AV1055" s="14" t="s">
        <v>89</v>
      </c>
      <c r="AW1055" s="14" t="s">
        <v>34</v>
      </c>
      <c r="AX1055" s="14" t="s">
        <v>79</v>
      </c>
      <c r="AY1055" s="253" t="s">
        <v>151</v>
      </c>
    </row>
    <row r="1056" s="13" customFormat="1">
      <c r="A1056" s="13"/>
      <c r="B1056" s="232"/>
      <c r="C1056" s="233"/>
      <c r="D1056" s="234" t="s">
        <v>160</v>
      </c>
      <c r="E1056" s="235" t="s">
        <v>1</v>
      </c>
      <c r="F1056" s="236" t="s">
        <v>1292</v>
      </c>
      <c r="G1056" s="233"/>
      <c r="H1056" s="235" t="s">
        <v>1</v>
      </c>
      <c r="I1056" s="237"/>
      <c r="J1056" s="233"/>
      <c r="K1056" s="233"/>
      <c r="L1056" s="238"/>
      <c r="M1056" s="239"/>
      <c r="N1056" s="240"/>
      <c r="O1056" s="240"/>
      <c r="P1056" s="240"/>
      <c r="Q1056" s="240"/>
      <c r="R1056" s="240"/>
      <c r="S1056" s="240"/>
      <c r="T1056" s="241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2" t="s">
        <v>160</v>
      </c>
      <c r="AU1056" s="242" t="s">
        <v>89</v>
      </c>
      <c r="AV1056" s="13" t="s">
        <v>87</v>
      </c>
      <c r="AW1056" s="13" t="s">
        <v>34</v>
      </c>
      <c r="AX1056" s="13" t="s">
        <v>79</v>
      </c>
      <c r="AY1056" s="242" t="s">
        <v>151</v>
      </c>
    </row>
    <row r="1057" s="14" customFormat="1">
      <c r="A1057" s="14"/>
      <c r="B1057" s="243"/>
      <c r="C1057" s="244"/>
      <c r="D1057" s="234" t="s">
        <v>160</v>
      </c>
      <c r="E1057" s="245" t="s">
        <v>1</v>
      </c>
      <c r="F1057" s="246" t="s">
        <v>1293</v>
      </c>
      <c r="G1057" s="244"/>
      <c r="H1057" s="247">
        <v>4.25</v>
      </c>
      <c r="I1057" s="248"/>
      <c r="J1057" s="244"/>
      <c r="K1057" s="244"/>
      <c r="L1057" s="249"/>
      <c r="M1057" s="250"/>
      <c r="N1057" s="251"/>
      <c r="O1057" s="251"/>
      <c r="P1057" s="251"/>
      <c r="Q1057" s="251"/>
      <c r="R1057" s="251"/>
      <c r="S1057" s="251"/>
      <c r="T1057" s="25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3" t="s">
        <v>160</v>
      </c>
      <c r="AU1057" s="253" t="s">
        <v>89</v>
      </c>
      <c r="AV1057" s="14" t="s">
        <v>89</v>
      </c>
      <c r="AW1057" s="14" t="s">
        <v>34</v>
      </c>
      <c r="AX1057" s="14" t="s">
        <v>79</v>
      </c>
      <c r="AY1057" s="253" t="s">
        <v>151</v>
      </c>
    </row>
    <row r="1058" s="14" customFormat="1">
      <c r="A1058" s="14"/>
      <c r="B1058" s="243"/>
      <c r="C1058" s="244"/>
      <c r="D1058" s="234" t="s">
        <v>160</v>
      </c>
      <c r="E1058" s="245" t="s">
        <v>1</v>
      </c>
      <c r="F1058" s="246" t="s">
        <v>1294</v>
      </c>
      <c r="G1058" s="244"/>
      <c r="H1058" s="247">
        <v>0.81399999999999995</v>
      </c>
      <c r="I1058" s="248"/>
      <c r="J1058" s="244"/>
      <c r="K1058" s="244"/>
      <c r="L1058" s="249"/>
      <c r="M1058" s="250"/>
      <c r="N1058" s="251"/>
      <c r="O1058" s="251"/>
      <c r="P1058" s="251"/>
      <c r="Q1058" s="251"/>
      <c r="R1058" s="251"/>
      <c r="S1058" s="251"/>
      <c r="T1058" s="252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3" t="s">
        <v>160</v>
      </c>
      <c r="AU1058" s="253" t="s">
        <v>89</v>
      </c>
      <c r="AV1058" s="14" t="s">
        <v>89</v>
      </c>
      <c r="AW1058" s="14" t="s">
        <v>34</v>
      </c>
      <c r="AX1058" s="14" t="s">
        <v>79</v>
      </c>
      <c r="AY1058" s="253" t="s">
        <v>151</v>
      </c>
    </row>
    <row r="1059" s="15" customFormat="1">
      <c r="A1059" s="15"/>
      <c r="B1059" s="254"/>
      <c r="C1059" s="255"/>
      <c r="D1059" s="234" t="s">
        <v>160</v>
      </c>
      <c r="E1059" s="256" t="s">
        <v>1</v>
      </c>
      <c r="F1059" s="257" t="s">
        <v>166</v>
      </c>
      <c r="G1059" s="255"/>
      <c r="H1059" s="258">
        <v>15</v>
      </c>
      <c r="I1059" s="259"/>
      <c r="J1059" s="255"/>
      <c r="K1059" s="255"/>
      <c r="L1059" s="260"/>
      <c r="M1059" s="261"/>
      <c r="N1059" s="262"/>
      <c r="O1059" s="262"/>
      <c r="P1059" s="262"/>
      <c r="Q1059" s="262"/>
      <c r="R1059" s="262"/>
      <c r="S1059" s="262"/>
      <c r="T1059" s="263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64" t="s">
        <v>160</v>
      </c>
      <c r="AU1059" s="264" t="s">
        <v>89</v>
      </c>
      <c r="AV1059" s="15" t="s">
        <v>158</v>
      </c>
      <c r="AW1059" s="15" t="s">
        <v>34</v>
      </c>
      <c r="AX1059" s="15" t="s">
        <v>87</v>
      </c>
      <c r="AY1059" s="264" t="s">
        <v>151</v>
      </c>
    </row>
    <row r="1060" s="12" customFormat="1" ht="22.8" customHeight="1">
      <c r="A1060" s="12"/>
      <c r="B1060" s="203"/>
      <c r="C1060" s="204"/>
      <c r="D1060" s="205" t="s">
        <v>78</v>
      </c>
      <c r="E1060" s="217" t="s">
        <v>1295</v>
      </c>
      <c r="F1060" s="217" t="s">
        <v>1296</v>
      </c>
      <c r="G1060" s="204"/>
      <c r="H1060" s="204"/>
      <c r="I1060" s="207"/>
      <c r="J1060" s="218">
        <f>BK1060</f>
        <v>0</v>
      </c>
      <c r="K1060" s="204"/>
      <c r="L1060" s="209"/>
      <c r="M1060" s="210"/>
      <c r="N1060" s="211"/>
      <c r="O1060" s="211"/>
      <c r="P1060" s="212">
        <f>SUM(P1061:P1133)</f>
        <v>0</v>
      </c>
      <c r="Q1060" s="211"/>
      <c r="R1060" s="212">
        <f>SUM(R1061:R1133)</f>
        <v>1.7884</v>
      </c>
      <c r="S1060" s="211"/>
      <c r="T1060" s="213">
        <f>SUM(T1061:T1133)</f>
        <v>0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214" t="s">
        <v>89</v>
      </c>
      <c r="AT1060" s="215" t="s">
        <v>78</v>
      </c>
      <c r="AU1060" s="215" t="s">
        <v>87</v>
      </c>
      <c r="AY1060" s="214" t="s">
        <v>151</v>
      </c>
      <c r="BK1060" s="216">
        <f>SUM(BK1061:BK1133)</f>
        <v>0</v>
      </c>
    </row>
    <row r="1061" s="2" customFormat="1" ht="16.5" customHeight="1">
      <c r="A1061" s="39"/>
      <c r="B1061" s="40"/>
      <c r="C1061" s="219" t="s">
        <v>1297</v>
      </c>
      <c r="D1061" s="219" t="s">
        <v>153</v>
      </c>
      <c r="E1061" s="220" t="s">
        <v>1298</v>
      </c>
      <c r="F1061" s="221" t="s">
        <v>1299</v>
      </c>
      <c r="G1061" s="222" t="s">
        <v>208</v>
      </c>
      <c r="H1061" s="223">
        <v>118</v>
      </c>
      <c r="I1061" s="224"/>
      <c r="J1061" s="225">
        <f>ROUND(I1061*H1061,2)</f>
        <v>0</v>
      </c>
      <c r="K1061" s="221" t="s">
        <v>157</v>
      </c>
      <c r="L1061" s="45"/>
      <c r="M1061" s="226" t="s">
        <v>1</v>
      </c>
      <c r="N1061" s="227" t="s">
        <v>44</v>
      </c>
      <c r="O1061" s="92"/>
      <c r="P1061" s="228">
        <f>O1061*H1061</f>
        <v>0</v>
      </c>
      <c r="Q1061" s="228">
        <v>0</v>
      </c>
      <c r="R1061" s="228">
        <f>Q1061*H1061</f>
        <v>0</v>
      </c>
      <c r="S1061" s="228">
        <v>0</v>
      </c>
      <c r="T1061" s="229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0" t="s">
        <v>209</v>
      </c>
      <c r="AT1061" s="230" t="s">
        <v>153</v>
      </c>
      <c r="AU1061" s="230" t="s">
        <v>89</v>
      </c>
      <c r="AY1061" s="18" t="s">
        <v>151</v>
      </c>
      <c r="BE1061" s="231">
        <f>IF(N1061="základní",J1061,0)</f>
        <v>0</v>
      </c>
      <c r="BF1061" s="231">
        <f>IF(N1061="snížená",J1061,0)</f>
        <v>0</v>
      </c>
      <c r="BG1061" s="231">
        <f>IF(N1061="zákl. přenesená",J1061,0)</f>
        <v>0</v>
      </c>
      <c r="BH1061" s="231">
        <f>IF(N1061="sníž. přenesená",J1061,0)</f>
        <v>0</v>
      </c>
      <c r="BI1061" s="231">
        <f>IF(N1061="nulová",J1061,0)</f>
        <v>0</v>
      </c>
      <c r="BJ1061" s="18" t="s">
        <v>87</v>
      </c>
      <c r="BK1061" s="231">
        <f>ROUND(I1061*H1061,2)</f>
        <v>0</v>
      </c>
      <c r="BL1061" s="18" t="s">
        <v>209</v>
      </c>
      <c r="BM1061" s="230" t="s">
        <v>1300</v>
      </c>
    </row>
    <row r="1062" s="13" customFormat="1">
      <c r="A1062" s="13"/>
      <c r="B1062" s="232"/>
      <c r="C1062" s="233"/>
      <c r="D1062" s="234" t="s">
        <v>160</v>
      </c>
      <c r="E1062" s="235" t="s">
        <v>1</v>
      </c>
      <c r="F1062" s="236" t="s">
        <v>1301</v>
      </c>
      <c r="G1062" s="233"/>
      <c r="H1062" s="235" t="s">
        <v>1</v>
      </c>
      <c r="I1062" s="237"/>
      <c r="J1062" s="233"/>
      <c r="K1062" s="233"/>
      <c r="L1062" s="238"/>
      <c r="M1062" s="239"/>
      <c r="N1062" s="240"/>
      <c r="O1062" s="240"/>
      <c r="P1062" s="240"/>
      <c r="Q1062" s="240"/>
      <c r="R1062" s="240"/>
      <c r="S1062" s="240"/>
      <c r="T1062" s="241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2" t="s">
        <v>160</v>
      </c>
      <c r="AU1062" s="242" t="s">
        <v>89</v>
      </c>
      <c r="AV1062" s="13" t="s">
        <v>87</v>
      </c>
      <c r="AW1062" s="13" t="s">
        <v>34</v>
      </c>
      <c r="AX1062" s="13" t="s">
        <v>79</v>
      </c>
      <c r="AY1062" s="242" t="s">
        <v>151</v>
      </c>
    </row>
    <row r="1063" s="13" customFormat="1">
      <c r="A1063" s="13"/>
      <c r="B1063" s="232"/>
      <c r="C1063" s="233"/>
      <c r="D1063" s="234" t="s">
        <v>160</v>
      </c>
      <c r="E1063" s="235" t="s">
        <v>1</v>
      </c>
      <c r="F1063" s="236" t="s">
        <v>800</v>
      </c>
      <c r="G1063" s="233"/>
      <c r="H1063" s="235" t="s">
        <v>1</v>
      </c>
      <c r="I1063" s="237"/>
      <c r="J1063" s="233"/>
      <c r="K1063" s="233"/>
      <c r="L1063" s="238"/>
      <c r="M1063" s="239"/>
      <c r="N1063" s="240"/>
      <c r="O1063" s="240"/>
      <c r="P1063" s="240"/>
      <c r="Q1063" s="240"/>
      <c r="R1063" s="240"/>
      <c r="S1063" s="240"/>
      <c r="T1063" s="241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2" t="s">
        <v>160</v>
      </c>
      <c r="AU1063" s="242" t="s">
        <v>89</v>
      </c>
      <c r="AV1063" s="13" t="s">
        <v>87</v>
      </c>
      <c r="AW1063" s="13" t="s">
        <v>34</v>
      </c>
      <c r="AX1063" s="13" t="s">
        <v>79</v>
      </c>
      <c r="AY1063" s="242" t="s">
        <v>151</v>
      </c>
    </row>
    <row r="1064" s="14" customFormat="1">
      <c r="A1064" s="14"/>
      <c r="B1064" s="243"/>
      <c r="C1064" s="244"/>
      <c r="D1064" s="234" t="s">
        <v>160</v>
      </c>
      <c r="E1064" s="245" t="s">
        <v>1</v>
      </c>
      <c r="F1064" s="246" t="s">
        <v>1302</v>
      </c>
      <c r="G1064" s="244"/>
      <c r="H1064" s="247">
        <v>75.799999999999997</v>
      </c>
      <c r="I1064" s="248"/>
      <c r="J1064" s="244"/>
      <c r="K1064" s="244"/>
      <c r="L1064" s="249"/>
      <c r="M1064" s="250"/>
      <c r="N1064" s="251"/>
      <c r="O1064" s="251"/>
      <c r="P1064" s="251"/>
      <c r="Q1064" s="251"/>
      <c r="R1064" s="251"/>
      <c r="S1064" s="251"/>
      <c r="T1064" s="252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3" t="s">
        <v>160</v>
      </c>
      <c r="AU1064" s="253" t="s">
        <v>89</v>
      </c>
      <c r="AV1064" s="14" t="s">
        <v>89</v>
      </c>
      <c r="AW1064" s="14" t="s">
        <v>34</v>
      </c>
      <c r="AX1064" s="14" t="s">
        <v>79</v>
      </c>
      <c r="AY1064" s="253" t="s">
        <v>151</v>
      </c>
    </row>
    <row r="1065" s="14" customFormat="1">
      <c r="A1065" s="14"/>
      <c r="B1065" s="243"/>
      <c r="C1065" s="244"/>
      <c r="D1065" s="234" t="s">
        <v>160</v>
      </c>
      <c r="E1065" s="245" t="s">
        <v>1</v>
      </c>
      <c r="F1065" s="246" t="s">
        <v>1303</v>
      </c>
      <c r="G1065" s="244"/>
      <c r="H1065" s="247">
        <v>4.2000000000000002</v>
      </c>
      <c r="I1065" s="248"/>
      <c r="J1065" s="244"/>
      <c r="K1065" s="244"/>
      <c r="L1065" s="249"/>
      <c r="M1065" s="250"/>
      <c r="N1065" s="251"/>
      <c r="O1065" s="251"/>
      <c r="P1065" s="251"/>
      <c r="Q1065" s="251"/>
      <c r="R1065" s="251"/>
      <c r="S1065" s="251"/>
      <c r="T1065" s="252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3" t="s">
        <v>160</v>
      </c>
      <c r="AU1065" s="253" t="s">
        <v>89</v>
      </c>
      <c r="AV1065" s="14" t="s">
        <v>89</v>
      </c>
      <c r="AW1065" s="14" t="s">
        <v>34</v>
      </c>
      <c r="AX1065" s="14" t="s">
        <v>79</v>
      </c>
      <c r="AY1065" s="253" t="s">
        <v>151</v>
      </c>
    </row>
    <row r="1066" s="16" customFormat="1">
      <c r="A1066" s="16"/>
      <c r="B1066" s="275"/>
      <c r="C1066" s="276"/>
      <c r="D1066" s="234" t="s">
        <v>160</v>
      </c>
      <c r="E1066" s="277" t="s">
        <v>1</v>
      </c>
      <c r="F1066" s="278" t="s">
        <v>439</v>
      </c>
      <c r="G1066" s="276"/>
      <c r="H1066" s="279">
        <v>80</v>
      </c>
      <c r="I1066" s="280"/>
      <c r="J1066" s="276"/>
      <c r="K1066" s="276"/>
      <c r="L1066" s="281"/>
      <c r="M1066" s="282"/>
      <c r="N1066" s="283"/>
      <c r="O1066" s="283"/>
      <c r="P1066" s="283"/>
      <c r="Q1066" s="283"/>
      <c r="R1066" s="283"/>
      <c r="S1066" s="283"/>
      <c r="T1066" s="284"/>
      <c r="U1066" s="16"/>
      <c r="V1066" s="16"/>
      <c r="W1066" s="16"/>
      <c r="X1066" s="16"/>
      <c r="Y1066" s="16"/>
      <c r="Z1066" s="16"/>
      <c r="AA1066" s="16"/>
      <c r="AB1066" s="16"/>
      <c r="AC1066" s="16"/>
      <c r="AD1066" s="16"/>
      <c r="AE1066" s="16"/>
      <c r="AT1066" s="285" t="s">
        <v>160</v>
      </c>
      <c r="AU1066" s="285" t="s">
        <v>89</v>
      </c>
      <c r="AV1066" s="16" t="s">
        <v>176</v>
      </c>
      <c r="AW1066" s="16" t="s">
        <v>34</v>
      </c>
      <c r="AX1066" s="16" t="s">
        <v>79</v>
      </c>
      <c r="AY1066" s="285" t="s">
        <v>151</v>
      </c>
    </row>
    <row r="1067" s="13" customFormat="1">
      <c r="A1067" s="13"/>
      <c r="B1067" s="232"/>
      <c r="C1067" s="233"/>
      <c r="D1067" s="234" t="s">
        <v>160</v>
      </c>
      <c r="E1067" s="235" t="s">
        <v>1</v>
      </c>
      <c r="F1067" s="236" t="s">
        <v>1304</v>
      </c>
      <c r="G1067" s="233"/>
      <c r="H1067" s="235" t="s">
        <v>1</v>
      </c>
      <c r="I1067" s="237"/>
      <c r="J1067" s="233"/>
      <c r="K1067" s="233"/>
      <c r="L1067" s="238"/>
      <c r="M1067" s="239"/>
      <c r="N1067" s="240"/>
      <c r="O1067" s="240"/>
      <c r="P1067" s="240"/>
      <c r="Q1067" s="240"/>
      <c r="R1067" s="240"/>
      <c r="S1067" s="240"/>
      <c r="T1067" s="241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2" t="s">
        <v>160</v>
      </c>
      <c r="AU1067" s="242" t="s">
        <v>89</v>
      </c>
      <c r="AV1067" s="13" t="s">
        <v>87</v>
      </c>
      <c r="AW1067" s="13" t="s">
        <v>34</v>
      </c>
      <c r="AX1067" s="13" t="s">
        <v>79</v>
      </c>
      <c r="AY1067" s="242" t="s">
        <v>151</v>
      </c>
    </row>
    <row r="1068" s="13" customFormat="1">
      <c r="A1068" s="13"/>
      <c r="B1068" s="232"/>
      <c r="C1068" s="233"/>
      <c r="D1068" s="234" t="s">
        <v>160</v>
      </c>
      <c r="E1068" s="235" t="s">
        <v>1</v>
      </c>
      <c r="F1068" s="236" t="s">
        <v>1305</v>
      </c>
      <c r="G1068" s="233"/>
      <c r="H1068" s="235" t="s">
        <v>1</v>
      </c>
      <c r="I1068" s="237"/>
      <c r="J1068" s="233"/>
      <c r="K1068" s="233"/>
      <c r="L1068" s="238"/>
      <c r="M1068" s="239"/>
      <c r="N1068" s="240"/>
      <c r="O1068" s="240"/>
      <c r="P1068" s="240"/>
      <c r="Q1068" s="240"/>
      <c r="R1068" s="240"/>
      <c r="S1068" s="240"/>
      <c r="T1068" s="241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2" t="s">
        <v>160</v>
      </c>
      <c r="AU1068" s="242" t="s">
        <v>89</v>
      </c>
      <c r="AV1068" s="13" t="s">
        <v>87</v>
      </c>
      <c r="AW1068" s="13" t="s">
        <v>34</v>
      </c>
      <c r="AX1068" s="13" t="s">
        <v>79</v>
      </c>
      <c r="AY1068" s="242" t="s">
        <v>151</v>
      </c>
    </row>
    <row r="1069" s="14" customFormat="1">
      <c r="A1069" s="14"/>
      <c r="B1069" s="243"/>
      <c r="C1069" s="244"/>
      <c r="D1069" s="234" t="s">
        <v>160</v>
      </c>
      <c r="E1069" s="245" t="s">
        <v>1</v>
      </c>
      <c r="F1069" s="246" t="s">
        <v>1306</v>
      </c>
      <c r="G1069" s="244"/>
      <c r="H1069" s="247">
        <v>36.100000000000001</v>
      </c>
      <c r="I1069" s="248"/>
      <c r="J1069" s="244"/>
      <c r="K1069" s="244"/>
      <c r="L1069" s="249"/>
      <c r="M1069" s="250"/>
      <c r="N1069" s="251"/>
      <c r="O1069" s="251"/>
      <c r="P1069" s="251"/>
      <c r="Q1069" s="251"/>
      <c r="R1069" s="251"/>
      <c r="S1069" s="251"/>
      <c r="T1069" s="25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3" t="s">
        <v>160</v>
      </c>
      <c r="AU1069" s="253" t="s">
        <v>89</v>
      </c>
      <c r="AV1069" s="14" t="s">
        <v>89</v>
      </c>
      <c r="AW1069" s="14" t="s">
        <v>34</v>
      </c>
      <c r="AX1069" s="14" t="s">
        <v>79</v>
      </c>
      <c r="AY1069" s="253" t="s">
        <v>151</v>
      </c>
    </row>
    <row r="1070" s="14" customFormat="1">
      <c r="A1070" s="14"/>
      <c r="B1070" s="243"/>
      <c r="C1070" s="244"/>
      <c r="D1070" s="234" t="s">
        <v>160</v>
      </c>
      <c r="E1070" s="245" t="s">
        <v>1</v>
      </c>
      <c r="F1070" s="246" t="s">
        <v>1307</v>
      </c>
      <c r="G1070" s="244"/>
      <c r="H1070" s="247">
        <v>1.8999999999999999</v>
      </c>
      <c r="I1070" s="248"/>
      <c r="J1070" s="244"/>
      <c r="K1070" s="244"/>
      <c r="L1070" s="249"/>
      <c r="M1070" s="250"/>
      <c r="N1070" s="251"/>
      <c r="O1070" s="251"/>
      <c r="P1070" s="251"/>
      <c r="Q1070" s="251"/>
      <c r="R1070" s="251"/>
      <c r="S1070" s="251"/>
      <c r="T1070" s="252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3" t="s">
        <v>160</v>
      </c>
      <c r="AU1070" s="253" t="s">
        <v>89</v>
      </c>
      <c r="AV1070" s="14" t="s">
        <v>89</v>
      </c>
      <c r="AW1070" s="14" t="s">
        <v>34</v>
      </c>
      <c r="AX1070" s="14" t="s">
        <v>79</v>
      </c>
      <c r="AY1070" s="253" t="s">
        <v>151</v>
      </c>
    </row>
    <row r="1071" s="16" customFormat="1">
      <c r="A1071" s="16"/>
      <c r="B1071" s="275"/>
      <c r="C1071" s="276"/>
      <c r="D1071" s="234" t="s">
        <v>160</v>
      </c>
      <c r="E1071" s="277" t="s">
        <v>1</v>
      </c>
      <c r="F1071" s="278" t="s">
        <v>510</v>
      </c>
      <c r="G1071" s="276"/>
      <c r="H1071" s="279">
        <v>38</v>
      </c>
      <c r="I1071" s="280"/>
      <c r="J1071" s="276"/>
      <c r="K1071" s="276"/>
      <c r="L1071" s="281"/>
      <c r="M1071" s="282"/>
      <c r="N1071" s="283"/>
      <c r="O1071" s="283"/>
      <c r="P1071" s="283"/>
      <c r="Q1071" s="283"/>
      <c r="R1071" s="283"/>
      <c r="S1071" s="283"/>
      <c r="T1071" s="284"/>
      <c r="U1071" s="16"/>
      <c r="V1071" s="16"/>
      <c r="W1071" s="16"/>
      <c r="X1071" s="16"/>
      <c r="Y1071" s="16"/>
      <c r="Z1071" s="16"/>
      <c r="AA1071" s="16"/>
      <c r="AB1071" s="16"/>
      <c r="AC1071" s="16"/>
      <c r="AD1071" s="16"/>
      <c r="AE1071" s="16"/>
      <c r="AT1071" s="285" t="s">
        <v>160</v>
      </c>
      <c r="AU1071" s="285" t="s">
        <v>89</v>
      </c>
      <c r="AV1071" s="16" t="s">
        <v>176</v>
      </c>
      <c r="AW1071" s="16" t="s">
        <v>34</v>
      </c>
      <c r="AX1071" s="16" t="s">
        <v>79</v>
      </c>
      <c r="AY1071" s="285" t="s">
        <v>151</v>
      </c>
    </row>
    <row r="1072" s="15" customFormat="1">
      <c r="A1072" s="15"/>
      <c r="B1072" s="254"/>
      <c r="C1072" s="255"/>
      <c r="D1072" s="234" t="s">
        <v>160</v>
      </c>
      <c r="E1072" s="256" t="s">
        <v>1</v>
      </c>
      <c r="F1072" s="257" t="s">
        <v>166</v>
      </c>
      <c r="G1072" s="255"/>
      <c r="H1072" s="258">
        <v>118</v>
      </c>
      <c r="I1072" s="259"/>
      <c r="J1072" s="255"/>
      <c r="K1072" s="255"/>
      <c r="L1072" s="260"/>
      <c r="M1072" s="261"/>
      <c r="N1072" s="262"/>
      <c r="O1072" s="262"/>
      <c r="P1072" s="262"/>
      <c r="Q1072" s="262"/>
      <c r="R1072" s="262"/>
      <c r="S1072" s="262"/>
      <c r="T1072" s="263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64" t="s">
        <v>160</v>
      </c>
      <c r="AU1072" s="264" t="s">
        <v>89</v>
      </c>
      <c r="AV1072" s="15" t="s">
        <v>158</v>
      </c>
      <c r="AW1072" s="15" t="s">
        <v>34</v>
      </c>
      <c r="AX1072" s="15" t="s">
        <v>87</v>
      </c>
      <c r="AY1072" s="264" t="s">
        <v>151</v>
      </c>
    </row>
    <row r="1073" s="2" customFormat="1" ht="16.5" customHeight="1">
      <c r="A1073" s="39"/>
      <c r="B1073" s="40"/>
      <c r="C1073" s="219" t="s">
        <v>1308</v>
      </c>
      <c r="D1073" s="219" t="s">
        <v>153</v>
      </c>
      <c r="E1073" s="220" t="s">
        <v>1309</v>
      </c>
      <c r="F1073" s="221" t="s">
        <v>1310</v>
      </c>
      <c r="G1073" s="222" t="s">
        <v>208</v>
      </c>
      <c r="H1073" s="223">
        <v>124</v>
      </c>
      <c r="I1073" s="224"/>
      <c r="J1073" s="225">
        <f>ROUND(I1073*H1073,2)</f>
        <v>0</v>
      </c>
      <c r="K1073" s="221" t="s">
        <v>157</v>
      </c>
      <c r="L1073" s="45"/>
      <c r="M1073" s="226" t="s">
        <v>1</v>
      </c>
      <c r="N1073" s="227" t="s">
        <v>44</v>
      </c>
      <c r="O1073" s="92"/>
      <c r="P1073" s="228">
        <f>O1073*H1073</f>
        <v>0</v>
      </c>
      <c r="Q1073" s="228">
        <v>0</v>
      </c>
      <c r="R1073" s="228">
        <f>Q1073*H1073</f>
        <v>0</v>
      </c>
      <c r="S1073" s="228">
        <v>0</v>
      </c>
      <c r="T1073" s="229">
        <f>S1073*H1073</f>
        <v>0</v>
      </c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R1073" s="230" t="s">
        <v>209</v>
      </c>
      <c r="AT1073" s="230" t="s">
        <v>153</v>
      </c>
      <c r="AU1073" s="230" t="s">
        <v>89</v>
      </c>
      <c r="AY1073" s="18" t="s">
        <v>151</v>
      </c>
      <c r="BE1073" s="231">
        <f>IF(N1073="základní",J1073,0)</f>
        <v>0</v>
      </c>
      <c r="BF1073" s="231">
        <f>IF(N1073="snížená",J1073,0)</f>
        <v>0</v>
      </c>
      <c r="BG1073" s="231">
        <f>IF(N1073="zákl. přenesená",J1073,0)</f>
        <v>0</v>
      </c>
      <c r="BH1073" s="231">
        <f>IF(N1073="sníž. přenesená",J1073,0)</f>
        <v>0</v>
      </c>
      <c r="BI1073" s="231">
        <f>IF(N1073="nulová",J1073,0)</f>
        <v>0</v>
      </c>
      <c r="BJ1073" s="18" t="s">
        <v>87</v>
      </c>
      <c r="BK1073" s="231">
        <f>ROUND(I1073*H1073,2)</f>
        <v>0</v>
      </c>
      <c r="BL1073" s="18" t="s">
        <v>209</v>
      </c>
      <c r="BM1073" s="230" t="s">
        <v>1311</v>
      </c>
    </row>
    <row r="1074" s="13" customFormat="1">
      <c r="A1074" s="13"/>
      <c r="B1074" s="232"/>
      <c r="C1074" s="233"/>
      <c r="D1074" s="234" t="s">
        <v>160</v>
      </c>
      <c r="E1074" s="235" t="s">
        <v>1</v>
      </c>
      <c r="F1074" s="236" t="s">
        <v>1312</v>
      </c>
      <c r="G1074" s="233"/>
      <c r="H1074" s="235" t="s">
        <v>1</v>
      </c>
      <c r="I1074" s="237"/>
      <c r="J1074" s="233"/>
      <c r="K1074" s="233"/>
      <c r="L1074" s="238"/>
      <c r="M1074" s="239"/>
      <c r="N1074" s="240"/>
      <c r="O1074" s="240"/>
      <c r="P1074" s="240"/>
      <c r="Q1074" s="240"/>
      <c r="R1074" s="240"/>
      <c r="S1074" s="240"/>
      <c r="T1074" s="241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2" t="s">
        <v>160</v>
      </c>
      <c r="AU1074" s="242" t="s">
        <v>89</v>
      </c>
      <c r="AV1074" s="13" t="s">
        <v>87</v>
      </c>
      <c r="AW1074" s="13" t="s">
        <v>34</v>
      </c>
      <c r="AX1074" s="13" t="s">
        <v>79</v>
      </c>
      <c r="AY1074" s="242" t="s">
        <v>151</v>
      </c>
    </row>
    <row r="1075" s="14" customFormat="1">
      <c r="A1075" s="14"/>
      <c r="B1075" s="243"/>
      <c r="C1075" s="244"/>
      <c r="D1075" s="234" t="s">
        <v>160</v>
      </c>
      <c r="E1075" s="245" t="s">
        <v>1</v>
      </c>
      <c r="F1075" s="246" t="s">
        <v>422</v>
      </c>
      <c r="G1075" s="244"/>
      <c r="H1075" s="247">
        <v>48.689999999999998</v>
      </c>
      <c r="I1075" s="248"/>
      <c r="J1075" s="244"/>
      <c r="K1075" s="244"/>
      <c r="L1075" s="249"/>
      <c r="M1075" s="250"/>
      <c r="N1075" s="251"/>
      <c r="O1075" s="251"/>
      <c r="P1075" s="251"/>
      <c r="Q1075" s="251"/>
      <c r="R1075" s="251"/>
      <c r="S1075" s="251"/>
      <c r="T1075" s="252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3" t="s">
        <v>160</v>
      </c>
      <c r="AU1075" s="253" t="s">
        <v>89</v>
      </c>
      <c r="AV1075" s="14" t="s">
        <v>89</v>
      </c>
      <c r="AW1075" s="14" t="s">
        <v>34</v>
      </c>
      <c r="AX1075" s="14" t="s">
        <v>79</v>
      </c>
      <c r="AY1075" s="253" t="s">
        <v>151</v>
      </c>
    </row>
    <row r="1076" s="14" customFormat="1">
      <c r="A1076" s="14"/>
      <c r="B1076" s="243"/>
      <c r="C1076" s="244"/>
      <c r="D1076" s="234" t="s">
        <v>160</v>
      </c>
      <c r="E1076" s="245" t="s">
        <v>1</v>
      </c>
      <c r="F1076" s="246" t="s">
        <v>423</v>
      </c>
      <c r="G1076" s="244"/>
      <c r="H1076" s="247">
        <v>14.19</v>
      </c>
      <c r="I1076" s="248"/>
      <c r="J1076" s="244"/>
      <c r="K1076" s="244"/>
      <c r="L1076" s="249"/>
      <c r="M1076" s="250"/>
      <c r="N1076" s="251"/>
      <c r="O1076" s="251"/>
      <c r="P1076" s="251"/>
      <c r="Q1076" s="251"/>
      <c r="R1076" s="251"/>
      <c r="S1076" s="251"/>
      <c r="T1076" s="252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3" t="s">
        <v>160</v>
      </c>
      <c r="AU1076" s="253" t="s">
        <v>89</v>
      </c>
      <c r="AV1076" s="14" t="s">
        <v>89</v>
      </c>
      <c r="AW1076" s="14" t="s">
        <v>34</v>
      </c>
      <c r="AX1076" s="14" t="s">
        <v>79</v>
      </c>
      <c r="AY1076" s="253" t="s">
        <v>151</v>
      </c>
    </row>
    <row r="1077" s="14" customFormat="1">
      <c r="A1077" s="14"/>
      <c r="B1077" s="243"/>
      <c r="C1077" s="244"/>
      <c r="D1077" s="234" t="s">
        <v>160</v>
      </c>
      <c r="E1077" s="245" t="s">
        <v>1</v>
      </c>
      <c r="F1077" s="246" t="s">
        <v>424</v>
      </c>
      <c r="G1077" s="244"/>
      <c r="H1077" s="247">
        <v>7.5</v>
      </c>
      <c r="I1077" s="248"/>
      <c r="J1077" s="244"/>
      <c r="K1077" s="244"/>
      <c r="L1077" s="249"/>
      <c r="M1077" s="250"/>
      <c r="N1077" s="251"/>
      <c r="O1077" s="251"/>
      <c r="P1077" s="251"/>
      <c r="Q1077" s="251"/>
      <c r="R1077" s="251"/>
      <c r="S1077" s="251"/>
      <c r="T1077" s="252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3" t="s">
        <v>160</v>
      </c>
      <c r="AU1077" s="253" t="s">
        <v>89</v>
      </c>
      <c r="AV1077" s="14" t="s">
        <v>89</v>
      </c>
      <c r="AW1077" s="14" t="s">
        <v>34</v>
      </c>
      <c r="AX1077" s="14" t="s">
        <v>79</v>
      </c>
      <c r="AY1077" s="253" t="s">
        <v>151</v>
      </c>
    </row>
    <row r="1078" s="13" customFormat="1">
      <c r="A1078" s="13"/>
      <c r="B1078" s="232"/>
      <c r="C1078" s="233"/>
      <c r="D1078" s="234" t="s">
        <v>160</v>
      </c>
      <c r="E1078" s="235" t="s">
        <v>1</v>
      </c>
      <c r="F1078" s="236" t="s">
        <v>1313</v>
      </c>
      <c r="G1078" s="233"/>
      <c r="H1078" s="235" t="s">
        <v>1</v>
      </c>
      <c r="I1078" s="237"/>
      <c r="J1078" s="233"/>
      <c r="K1078" s="233"/>
      <c r="L1078" s="238"/>
      <c r="M1078" s="239"/>
      <c r="N1078" s="240"/>
      <c r="O1078" s="240"/>
      <c r="P1078" s="240"/>
      <c r="Q1078" s="240"/>
      <c r="R1078" s="240"/>
      <c r="S1078" s="240"/>
      <c r="T1078" s="241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2" t="s">
        <v>160</v>
      </c>
      <c r="AU1078" s="242" t="s">
        <v>89</v>
      </c>
      <c r="AV1078" s="13" t="s">
        <v>87</v>
      </c>
      <c r="AW1078" s="13" t="s">
        <v>34</v>
      </c>
      <c r="AX1078" s="13" t="s">
        <v>79</v>
      </c>
      <c r="AY1078" s="242" t="s">
        <v>151</v>
      </c>
    </row>
    <row r="1079" s="14" customFormat="1">
      <c r="A1079" s="14"/>
      <c r="B1079" s="243"/>
      <c r="C1079" s="244"/>
      <c r="D1079" s="234" t="s">
        <v>160</v>
      </c>
      <c r="E1079" s="245" t="s">
        <v>1</v>
      </c>
      <c r="F1079" s="246" t="s">
        <v>1314</v>
      </c>
      <c r="G1079" s="244"/>
      <c r="H1079" s="247">
        <v>42</v>
      </c>
      <c r="I1079" s="248"/>
      <c r="J1079" s="244"/>
      <c r="K1079" s="244"/>
      <c r="L1079" s="249"/>
      <c r="M1079" s="250"/>
      <c r="N1079" s="251"/>
      <c r="O1079" s="251"/>
      <c r="P1079" s="251"/>
      <c r="Q1079" s="251"/>
      <c r="R1079" s="251"/>
      <c r="S1079" s="251"/>
      <c r="T1079" s="252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3" t="s">
        <v>160</v>
      </c>
      <c r="AU1079" s="253" t="s">
        <v>89</v>
      </c>
      <c r="AV1079" s="14" t="s">
        <v>89</v>
      </c>
      <c r="AW1079" s="14" t="s">
        <v>34</v>
      </c>
      <c r="AX1079" s="14" t="s">
        <v>79</v>
      </c>
      <c r="AY1079" s="253" t="s">
        <v>151</v>
      </c>
    </row>
    <row r="1080" s="14" customFormat="1">
      <c r="A1080" s="14"/>
      <c r="B1080" s="243"/>
      <c r="C1080" s="244"/>
      <c r="D1080" s="234" t="s">
        <v>160</v>
      </c>
      <c r="E1080" s="245" t="s">
        <v>1</v>
      </c>
      <c r="F1080" s="246" t="s">
        <v>1315</v>
      </c>
      <c r="G1080" s="244"/>
      <c r="H1080" s="247">
        <v>11.619999999999999</v>
      </c>
      <c r="I1080" s="248"/>
      <c r="J1080" s="244"/>
      <c r="K1080" s="244"/>
      <c r="L1080" s="249"/>
      <c r="M1080" s="250"/>
      <c r="N1080" s="251"/>
      <c r="O1080" s="251"/>
      <c r="P1080" s="251"/>
      <c r="Q1080" s="251"/>
      <c r="R1080" s="251"/>
      <c r="S1080" s="251"/>
      <c r="T1080" s="252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3" t="s">
        <v>160</v>
      </c>
      <c r="AU1080" s="253" t="s">
        <v>89</v>
      </c>
      <c r="AV1080" s="14" t="s">
        <v>89</v>
      </c>
      <c r="AW1080" s="14" t="s">
        <v>34</v>
      </c>
      <c r="AX1080" s="14" t="s">
        <v>79</v>
      </c>
      <c r="AY1080" s="253" t="s">
        <v>151</v>
      </c>
    </row>
    <row r="1081" s="15" customFormat="1">
      <c r="A1081" s="15"/>
      <c r="B1081" s="254"/>
      <c r="C1081" s="255"/>
      <c r="D1081" s="234" t="s">
        <v>160</v>
      </c>
      <c r="E1081" s="256" t="s">
        <v>1</v>
      </c>
      <c r="F1081" s="257" t="s">
        <v>166</v>
      </c>
      <c r="G1081" s="255"/>
      <c r="H1081" s="258">
        <v>124</v>
      </c>
      <c r="I1081" s="259"/>
      <c r="J1081" s="255"/>
      <c r="K1081" s="255"/>
      <c r="L1081" s="260"/>
      <c r="M1081" s="261"/>
      <c r="N1081" s="262"/>
      <c r="O1081" s="262"/>
      <c r="P1081" s="262"/>
      <c r="Q1081" s="262"/>
      <c r="R1081" s="262"/>
      <c r="S1081" s="262"/>
      <c r="T1081" s="263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64" t="s">
        <v>160</v>
      </c>
      <c r="AU1081" s="264" t="s">
        <v>89</v>
      </c>
      <c r="AV1081" s="15" t="s">
        <v>158</v>
      </c>
      <c r="AW1081" s="15" t="s">
        <v>34</v>
      </c>
      <c r="AX1081" s="15" t="s">
        <v>87</v>
      </c>
      <c r="AY1081" s="264" t="s">
        <v>151</v>
      </c>
    </row>
    <row r="1082" s="2" customFormat="1" ht="16.5" customHeight="1">
      <c r="A1082" s="39"/>
      <c r="B1082" s="40"/>
      <c r="C1082" s="265" t="s">
        <v>1316</v>
      </c>
      <c r="D1082" s="265" t="s">
        <v>177</v>
      </c>
      <c r="E1082" s="266" t="s">
        <v>1317</v>
      </c>
      <c r="F1082" s="267" t="s">
        <v>1318</v>
      </c>
      <c r="G1082" s="268" t="s">
        <v>180</v>
      </c>
      <c r="H1082" s="269">
        <v>0.078</v>
      </c>
      <c r="I1082" s="270"/>
      <c r="J1082" s="271">
        <f>ROUND(I1082*H1082,2)</f>
        <v>0</v>
      </c>
      <c r="K1082" s="267" t="s">
        <v>157</v>
      </c>
      <c r="L1082" s="272"/>
      <c r="M1082" s="273" t="s">
        <v>1</v>
      </c>
      <c r="N1082" s="274" t="s">
        <v>44</v>
      </c>
      <c r="O1082" s="92"/>
      <c r="P1082" s="228">
        <f>O1082*H1082</f>
        <v>0</v>
      </c>
      <c r="Q1082" s="228">
        <v>1</v>
      </c>
      <c r="R1082" s="228">
        <f>Q1082*H1082</f>
        <v>0.078</v>
      </c>
      <c r="S1082" s="228">
        <v>0</v>
      </c>
      <c r="T1082" s="229">
        <f>S1082*H1082</f>
        <v>0</v>
      </c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R1082" s="230" t="s">
        <v>452</v>
      </c>
      <c r="AT1082" s="230" t="s">
        <v>177</v>
      </c>
      <c r="AU1082" s="230" t="s">
        <v>89</v>
      </c>
      <c r="AY1082" s="18" t="s">
        <v>151</v>
      </c>
      <c r="BE1082" s="231">
        <f>IF(N1082="základní",J1082,0)</f>
        <v>0</v>
      </c>
      <c r="BF1082" s="231">
        <f>IF(N1082="snížená",J1082,0)</f>
        <v>0</v>
      </c>
      <c r="BG1082" s="231">
        <f>IF(N1082="zákl. přenesená",J1082,0)</f>
        <v>0</v>
      </c>
      <c r="BH1082" s="231">
        <f>IF(N1082="sníž. přenesená",J1082,0)</f>
        <v>0</v>
      </c>
      <c r="BI1082" s="231">
        <f>IF(N1082="nulová",J1082,0)</f>
        <v>0</v>
      </c>
      <c r="BJ1082" s="18" t="s">
        <v>87</v>
      </c>
      <c r="BK1082" s="231">
        <f>ROUND(I1082*H1082,2)</f>
        <v>0</v>
      </c>
      <c r="BL1082" s="18" t="s">
        <v>209</v>
      </c>
      <c r="BM1082" s="230" t="s">
        <v>1319</v>
      </c>
    </row>
    <row r="1083" s="13" customFormat="1">
      <c r="A1083" s="13"/>
      <c r="B1083" s="232"/>
      <c r="C1083" s="233"/>
      <c r="D1083" s="234" t="s">
        <v>160</v>
      </c>
      <c r="E1083" s="235" t="s">
        <v>1</v>
      </c>
      <c r="F1083" s="236" t="s">
        <v>1320</v>
      </c>
      <c r="G1083" s="233"/>
      <c r="H1083" s="235" t="s">
        <v>1</v>
      </c>
      <c r="I1083" s="237"/>
      <c r="J1083" s="233"/>
      <c r="K1083" s="233"/>
      <c r="L1083" s="238"/>
      <c r="M1083" s="239"/>
      <c r="N1083" s="240"/>
      <c r="O1083" s="240"/>
      <c r="P1083" s="240"/>
      <c r="Q1083" s="240"/>
      <c r="R1083" s="240"/>
      <c r="S1083" s="240"/>
      <c r="T1083" s="241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2" t="s">
        <v>160</v>
      </c>
      <c r="AU1083" s="242" t="s">
        <v>89</v>
      </c>
      <c r="AV1083" s="13" t="s">
        <v>87</v>
      </c>
      <c r="AW1083" s="13" t="s">
        <v>34</v>
      </c>
      <c r="AX1083" s="13" t="s">
        <v>79</v>
      </c>
      <c r="AY1083" s="242" t="s">
        <v>151</v>
      </c>
    </row>
    <row r="1084" s="14" customFormat="1">
      <c r="A1084" s="14"/>
      <c r="B1084" s="243"/>
      <c r="C1084" s="244"/>
      <c r="D1084" s="234" t="s">
        <v>160</v>
      </c>
      <c r="E1084" s="245" t="s">
        <v>1</v>
      </c>
      <c r="F1084" s="246" t="s">
        <v>1321</v>
      </c>
      <c r="G1084" s="244"/>
      <c r="H1084" s="247">
        <v>0.035000000000000003</v>
      </c>
      <c r="I1084" s="248"/>
      <c r="J1084" s="244"/>
      <c r="K1084" s="244"/>
      <c r="L1084" s="249"/>
      <c r="M1084" s="250"/>
      <c r="N1084" s="251"/>
      <c r="O1084" s="251"/>
      <c r="P1084" s="251"/>
      <c r="Q1084" s="251"/>
      <c r="R1084" s="251"/>
      <c r="S1084" s="251"/>
      <c r="T1084" s="252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3" t="s">
        <v>160</v>
      </c>
      <c r="AU1084" s="253" t="s">
        <v>89</v>
      </c>
      <c r="AV1084" s="14" t="s">
        <v>89</v>
      </c>
      <c r="AW1084" s="14" t="s">
        <v>34</v>
      </c>
      <c r="AX1084" s="14" t="s">
        <v>79</v>
      </c>
      <c r="AY1084" s="253" t="s">
        <v>151</v>
      </c>
    </row>
    <row r="1085" s="13" customFormat="1">
      <c r="A1085" s="13"/>
      <c r="B1085" s="232"/>
      <c r="C1085" s="233"/>
      <c r="D1085" s="234" t="s">
        <v>160</v>
      </c>
      <c r="E1085" s="235" t="s">
        <v>1</v>
      </c>
      <c r="F1085" s="236" t="s">
        <v>1322</v>
      </c>
      <c r="G1085" s="233"/>
      <c r="H1085" s="235" t="s">
        <v>1</v>
      </c>
      <c r="I1085" s="237"/>
      <c r="J1085" s="233"/>
      <c r="K1085" s="233"/>
      <c r="L1085" s="238"/>
      <c r="M1085" s="239"/>
      <c r="N1085" s="240"/>
      <c r="O1085" s="240"/>
      <c r="P1085" s="240"/>
      <c r="Q1085" s="240"/>
      <c r="R1085" s="240"/>
      <c r="S1085" s="240"/>
      <c r="T1085" s="24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2" t="s">
        <v>160</v>
      </c>
      <c r="AU1085" s="242" t="s">
        <v>89</v>
      </c>
      <c r="AV1085" s="13" t="s">
        <v>87</v>
      </c>
      <c r="AW1085" s="13" t="s">
        <v>34</v>
      </c>
      <c r="AX1085" s="13" t="s">
        <v>79</v>
      </c>
      <c r="AY1085" s="242" t="s">
        <v>151</v>
      </c>
    </row>
    <row r="1086" s="14" customFormat="1">
      <c r="A1086" s="14"/>
      <c r="B1086" s="243"/>
      <c r="C1086" s="244"/>
      <c r="D1086" s="234" t="s">
        <v>160</v>
      </c>
      <c r="E1086" s="245" t="s">
        <v>1</v>
      </c>
      <c r="F1086" s="246" t="s">
        <v>1323</v>
      </c>
      <c r="G1086" s="244"/>
      <c r="H1086" s="247">
        <v>0.042999999999999997</v>
      </c>
      <c r="I1086" s="248"/>
      <c r="J1086" s="244"/>
      <c r="K1086" s="244"/>
      <c r="L1086" s="249"/>
      <c r="M1086" s="250"/>
      <c r="N1086" s="251"/>
      <c r="O1086" s="251"/>
      <c r="P1086" s="251"/>
      <c r="Q1086" s="251"/>
      <c r="R1086" s="251"/>
      <c r="S1086" s="251"/>
      <c r="T1086" s="252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3" t="s">
        <v>160</v>
      </c>
      <c r="AU1086" s="253" t="s">
        <v>89</v>
      </c>
      <c r="AV1086" s="14" t="s">
        <v>89</v>
      </c>
      <c r="AW1086" s="14" t="s">
        <v>34</v>
      </c>
      <c r="AX1086" s="14" t="s">
        <v>79</v>
      </c>
      <c r="AY1086" s="253" t="s">
        <v>151</v>
      </c>
    </row>
    <row r="1087" s="15" customFormat="1">
      <c r="A1087" s="15"/>
      <c r="B1087" s="254"/>
      <c r="C1087" s="255"/>
      <c r="D1087" s="234" t="s">
        <v>160</v>
      </c>
      <c r="E1087" s="256" t="s">
        <v>1</v>
      </c>
      <c r="F1087" s="257" t="s">
        <v>166</v>
      </c>
      <c r="G1087" s="255"/>
      <c r="H1087" s="258">
        <v>0.078</v>
      </c>
      <c r="I1087" s="259"/>
      <c r="J1087" s="255"/>
      <c r="K1087" s="255"/>
      <c r="L1087" s="260"/>
      <c r="M1087" s="261"/>
      <c r="N1087" s="262"/>
      <c r="O1087" s="262"/>
      <c r="P1087" s="262"/>
      <c r="Q1087" s="262"/>
      <c r="R1087" s="262"/>
      <c r="S1087" s="262"/>
      <c r="T1087" s="263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64" t="s">
        <v>160</v>
      </c>
      <c r="AU1087" s="264" t="s">
        <v>89</v>
      </c>
      <c r="AV1087" s="15" t="s">
        <v>158</v>
      </c>
      <c r="AW1087" s="15" t="s">
        <v>34</v>
      </c>
      <c r="AX1087" s="15" t="s">
        <v>87</v>
      </c>
      <c r="AY1087" s="264" t="s">
        <v>151</v>
      </c>
    </row>
    <row r="1088" s="2" customFormat="1" ht="16.5" customHeight="1">
      <c r="A1088" s="39"/>
      <c r="B1088" s="40"/>
      <c r="C1088" s="219" t="s">
        <v>1324</v>
      </c>
      <c r="D1088" s="219" t="s">
        <v>153</v>
      </c>
      <c r="E1088" s="220" t="s">
        <v>1325</v>
      </c>
      <c r="F1088" s="221" t="s">
        <v>1326</v>
      </c>
      <c r="G1088" s="222" t="s">
        <v>208</v>
      </c>
      <c r="H1088" s="223">
        <v>118</v>
      </c>
      <c r="I1088" s="224"/>
      <c r="J1088" s="225">
        <f>ROUND(I1088*H1088,2)</f>
        <v>0</v>
      </c>
      <c r="K1088" s="221" t="s">
        <v>157</v>
      </c>
      <c r="L1088" s="45"/>
      <c r="M1088" s="226" t="s">
        <v>1</v>
      </c>
      <c r="N1088" s="227" t="s">
        <v>44</v>
      </c>
      <c r="O1088" s="92"/>
      <c r="P1088" s="228">
        <f>O1088*H1088</f>
        <v>0</v>
      </c>
      <c r="Q1088" s="228">
        <v>0.00040000000000000002</v>
      </c>
      <c r="R1088" s="228">
        <f>Q1088*H1088</f>
        <v>0.047199999999999999</v>
      </c>
      <c r="S1088" s="228">
        <v>0</v>
      </c>
      <c r="T1088" s="229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30" t="s">
        <v>209</v>
      </c>
      <c r="AT1088" s="230" t="s">
        <v>153</v>
      </c>
      <c r="AU1088" s="230" t="s">
        <v>89</v>
      </c>
      <c r="AY1088" s="18" t="s">
        <v>151</v>
      </c>
      <c r="BE1088" s="231">
        <f>IF(N1088="základní",J1088,0)</f>
        <v>0</v>
      </c>
      <c r="BF1088" s="231">
        <f>IF(N1088="snížená",J1088,0)</f>
        <v>0</v>
      </c>
      <c r="BG1088" s="231">
        <f>IF(N1088="zákl. přenesená",J1088,0)</f>
        <v>0</v>
      </c>
      <c r="BH1088" s="231">
        <f>IF(N1088="sníž. přenesená",J1088,0)</f>
        <v>0</v>
      </c>
      <c r="BI1088" s="231">
        <f>IF(N1088="nulová",J1088,0)</f>
        <v>0</v>
      </c>
      <c r="BJ1088" s="18" t="s">
        <v>87</v>
      </c>
      <c r="BK1088" s="231">
        <f>ROUND(I1088*H1088,2)</f>
        <v>0</v>
      </c>
      <c r="BL1088" s="18" t="s">
        <v>209</v>
      </c>
      <c r="BM1088" s="230" t="s">
        <v>1327</v>
      </c>
    </row>
    <row r="1089" s="13" customFormat="1">
      <c r="A1089" s="13"/>
      <c r="B1089" s="232"/>
      <c r="C1089" s="233"/>
      <c r="D1089" s="234" t="s">
        <v>160</v>
      </c>
      <c r="E1089" s="235" t="s">
        <v>1</v>
      </c>
      <c r="F1089" s="236" t="s">
        <v>1301</v>
      </c>
      <c r="G1089" s="233"/>
      <c r="H1089" s="235" t="s">
        <v>1</v>
      </c>
      <c r="I1089" s="237"/>
      <c r="J1089" s="233"/>
      <c r="K1089" s="233"/>
      <c r="L1089" s="238"/>
      <c r="M1089" s="239"/>
      <c r="N1089" s="240"/>
      <c r="O1089" s="240"/>
      <c r="P1089" s="240"/>
      <c r="Q1089" s="240"/>
      <c r="R1089" s="240"/>
      <c r="S1089" s="240"/>
      <c r="T1089" s="24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2" t="s">
        <v>160</v>
      </c>
      <c r="AU1089" s="242" t="s">
        <v>89</v>
      </c>
      <c r="AV1089" s="13" t="s">
        <v>87</v>
      </c>
      <c r="AW1089" s="13" t="s">
        <v>34</v>
      </c>
      <c r="AX1089" s="13" t="s">
        <v>79</v>
      </c>
      <c r="AY1089" s="242" t="s">
        <v>151</v>
      </c>
    </row>
    <row r="1090" s="13" customFormat="1">
      <c r="A1090" s="13"/>
      <c r="B1090" s="232"/>
      <c r="C1090" s="233"/>
      <c r="D1090" s="234" t="s">
        <v>160</v>
      </c>
      <c r="E1090" s="235" t="s">
        <v>1</v>
      </c>
      <c r="F1090" s="236" t="s">
        <v>800</v>
      </c>
      <c r="G1090" s="233"/>
      <c r="H1090" s="235" t="s">
        <v>1</v>
      </c>
      <c r="I1090" s="237"/>
      <c r="J1090" s="233"/>
      <c r="K1090" s="233"/>
      <c r="L1090" s="238"/>
      <c r="M1090" s="239"/>
      <c r="N1090" s="240"/>
      <c r="O1090" s="240"/>
      <c r="P1090" s="240"/>
      <c r="Q1090" s="240"/>
      <c r="R1090" s="240"/>
      <c r="S1090" s="240"/>
      <c r="T1090" s="241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2" t="s">
        <v>160</v>
      </c>
      <c r="AU1090" s="242" t="s">
        <v>89</v>
      </c>
      <c r="AV1090" s="13" t="s">
        <v>87</v>
      </c>
      <c r="AW1090" s="13" t="s">
        <v>34</v>
      </c>
      <c r="AX1090" s="13" t="s">
        <v>79</v>
      </c>
      <c r="AY1090" s="242" t="s">
        <v>151</v>
      </c>
    </row>
    <row r="1091" s="14" customFormat="1">
      <c r="A1091" s="14"/>
      <c r="B1091" s="243"/>
      <c r="C1091" s="244"/>
      <c r="D1091" s="234" t="s">
        <v>160</v>
      </c>
      <c r="E1091" s="245" t="s">
        <v>1</v>
      </c>
      <c r="F1091" s="246" t="s">
        <v>1302</v>
      </c>
      <c r="G1091" s="244"/>
      <c r="H1091" s="247">
        <v>75.799999999999997</v>
      </c>
      <c r="I1091" s="248"/>
      <c r="J1091" s="244"/>
      <c r="K1091" s="244"/>
      <c r="L1091" s="249"/>
      <c r="M1091" s="250"/>
      <c r="N1091" s="251"/>
      <c r="O1091" s="251"/>
      <c r="P1091" s="251"/>
      <c r="Q1091" s="251"/>
      <c r="R1091" s="251"/>
      <c r="S1091" s="251"/>
      <c r="T1091" s="252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3" t="s">
        <v>160</v>
      </c>
      <c r="AU1091" s="253" t="s">
        <v>89</v>
      </c>
      <c r="AV1091" s="14" t="s">
        <v>89</v>
      </c>
      <c r="AW1091" s="14" t="s">
        <v>34</v>
      </c>
      <c r="AX1091" s="14" t="s">
        <v>79</v>
      </c>
      <c r="AY1091" s="253" t="s">
        <v>151</v>
      </c>
    </row>
    <row r="1092" s="14" customFormat="1">
      <c r="A1092" s="14"/>
      <c r="B1092" s="243"/>
      <c r="C1092" s="244"/>
      <c r="D1092" s="234" t="s">
        <v>160</v>
      </c>
      <c r="E1092" s="245" t="s">
        <v>1</v>
      </c>
      <c r="F1092" s="246" t="s">
        <v>1303</v>
      </c>
      <c r="G1092" s="244"/>
      <c r="H1092" s="247">
        <v>4.2000000000000002</v>
      </c>
      <c r="I1092" s="248"/>
      <c r="J1092" s="244"/>
      <c r="K1092" s="244"/>
      <c r="L1092" s="249"/>
      <c r="M1092" s="250"/>
      <c r="N1092" s="251"/>
      <c r="O1092" s="251"/>
      <c r="P1092" s="251"/>
      <c r="Q1092" s="251"/>
      <c r="R1092" s="251"/>
      <c r="S1092" s="251"/>
      <c r="T1092" s="252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3" t="s">
        <v>160</v>
      </c>
      <c r="AU1092" s="253" t="s">
        <v>89</v>
      </c>
      <c r="AV1092" s="14" t="s">
        <v>89</v>
      </c>
      <c r="AW1092" s="14" t="s">
        <v>34</v>
      </c>
      <c r="AX1092" s="14" t="s">
        <v>79</v>
      </c>
      <c r="AY1092" s="253" t="s">
        <v>151</v>
      </c>
    </row>
    <row r="1093" s="16" customFormat="1">
      <c r="A1093" s="16"/>
      <c r="B1093" s="275"/>
      <c r="C1093" s="276"/>
      <c r="D1093" s="234" t="s">
        <v>160</v>
      </c>
      <c r="E1093" s="277" t="s">
        <v>1</v>
      </c>
      <c r="F1093" s="278" t="s">
        <v>439</v>
      </c>
      <c r="G1093" s="276"/>
      <c r="H1093" s="279">
        <v>80</v>
      </c>
      <c r="I1093" s="280"/>
      <c r="J1093" s="276"/>
      <c r="K1093" s="276"/>
      <c r="L1093" s="281"/>
      <c r="M1093" s="282"/>
      <c r="N1093" s="283"/>
      <c r="O1093" s="283"/>
      <c r="P1093" s="283"/>
      <c r="Q1093" s="283"/>
      <c r="R1093" s="283"/>
      <c r="S1093" s="283"/>
      <c r="T1093" s="284"/>
      <c r="U1093" s="16"/>
      <c r="V1093" s="16"/>
      <c r="W1093" s="16"/>
      <c r="X1093" s="16"/>
      <c r="Y1093" s="16"/>
      <c r="Z1093" s="16"/>
      <c r="AA1093" s="16"/>
      <c r="AB1093" s="16"/>
      <c r="AC1093" s="16"/>
      <c r="AD1093" s="16"/>
      <c r="AE1093" s="16"/>
      <c r="AT1093" s="285" t="s">
        <v>160</v>
      </c>
      <c r="AU1093" s="285" t="s">
        <v>89</v>
      </c>
      <c r="AV1093" s="16" t="s">
        <v>176</v>
      </c>
      <c r="AW1093" s="16" t="s">
        <v>34</v>
      </c>
      <c r="AX1093" s="16" t="s">
        <v>79</v>
      </c>
      <c r="AY1093" s="285" t="s">
        <v>151</v>
      </c>
    </row>
    <row r="1094" s="13" customFormat="1">
      <c r="A1094" s="13"/>
      <c r="B1094" s="232"/>
      <c r="C1094" s="233"/>
      <c r="D1094" s="234" t="s">
        <v>160</v>
      </c>
      <c r="E1094" s="235" t="s">
        <v>1</v>
      </c>
      <c r="F1094" s="236" t="s">
        <v>1304</v>
      </c>
      <c r="G1094" s="233"/>
      <c r="H1094" s="235" t="s">
        <v>1</v>
      </c>
      <c r="I1094" s="237"/>
      <c r="J1094" s="233"/>
      <c r="K1094" s="233"/>
      <c r="L1094" s="238"/>
      <c r="M1094" s="239"/>
      <c r="N1094" s="240"/>
      <c r="O1094" s="240"/>
      <c r="P1094" s="240"/>
      <c r="Q1094" s="240"/>
      <c r="R1094" s="240"/>
      <c r="S1094" s="240"/>
      <c r="T1094" s="241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2" t="s">
        <v>160</v>
      </c>
      <c r="AU1094" s="242" t="s">
        <v>89</v>
      </c>
      <c r="AV1094" s="13" t="s">
        <v>87</v>
      </c>
      <c r="AW1094" s="13" t="s">
        <v>34</v>
      </c>
      <c r="AX1094" s="13" t="s">
        <v>79</v>
      </c>
      <c r="AY1094" s="242" t="s">
        <v>151</v>
      </c>
    </row>
    <row r="1095" s="13" customFormat="1">
      <c r="A1095" s="13"/>
      <c r="B1095" s="232"/>
      <c r="C1095" s="233"/>
      <c r="D1095" s="234" t="s">
        <v>160</v>
      </c>
      <c r="E1095" s="235" t="s">
        <v>1</v>
      </c>
      <c r="F1095" s="236" t="s">
        <v>1305</v>
      </c>
      <c r="G1095" s="233"/>
      <c r="H1095" s="235" t="s">
        <v>1</v>
      </c>
      <c r="I1095" s="237"/>
      <c r="J1095" s="233"/>
      <c r="K1095" s="233"/>
      <c r="L1095" s="238"/>
      <c r="M1095" s="239"/>
      <c r="N1095" s="240"/>
      <c r="O1095" s="240"/>
      <c r="P1095" s="240"/>
      <c r="Q1095" s="240"/>
      <c r="R1095" s="240"/>
      <c r="S1095" s="240"/>
      <c r="T1095" s="241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2" t="s">
        <v>160</v>
      </c>
      <c r="AU1095" s="242" t="s">
        <v>89</v>
      </c>
      <c r="AV1095" s="13" t="s">
        <v>87</v>
      </c>
      <c r="AW1095" s="13" t="s">
        <v>34</v>
      </c>
      <c r="AX1095" s="13" t="s">
        <v>79</v>
      </c>
      <c r="AY1095" s="242" t="s">
        <v>151</v>
      </c>
    </row>
    <row r="1096" s="14" customFormat="1">
      <c r="A1096" s="14"/>
      <c r="B1096" s="243"/>
      <c r="C1096" s="244"/>
      <c r="D1096" s="234" t="s">
        <v>160</v>
      </c>
      <c r="E1096" s="245" t="s">
        <v>1</v>
      </c>
      <c r="F1096" s="246" t="s">
        <v>1306</v>
      </c>
      <c r="G1096" s="244"/>
      <c r="H1096" s="247">
        <v>36.100000000000001</v>
      </c>
      <c r="I1096" s="248"/>
      <c r="J1096" s="244"/>
      <c r="K1096" s="244"/>
      <c r="L1096" s="249"/>
      <c r="M1096" s="250"/>
      <c r="N1096" s="251"/>
      <c r="O1096" s="251"/>
      <c r="P1096" s="251"/>
      <c r="Q1096" s="251"/>
      <c r="R1096" s="251"/>
      <c r="S1096" s="251"/>
      <c r="T1096" s="252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3" t="s">
        <v>160</v>
      </c>
      <c r="AU1096" s="253" t="s">
        <v>89</v>
      </c>
      <c r="AV1096" s="14" t="s">
        <v>89</v>
      </c>
      <c r="AW1096" s="14" t="s">
        <v>34</v>
      </c>
      <c r="AX1096" s="14" t="s">
        <v>79</v>
      </c>
      <c r="AY1096" s="253" t="s">
        <v>151</v>
      </c>
    </row>
    <row r="1097" s="14" customFormat="1">
      <c r="A1097" s="14"/>
      <c r="B1097" s="243"/>
      <c r="C1097" s="244"/>
      <c r="D1097" s="234" t="s">
        <v>160</v>
      </c>
      <c r="E1097" s="245" t="s">
        <v>1</v>
      </c>
      <c r="F1097" s="246" t="s">
        <v>1307</v>
      </c>
      <c r="G1097" s="244"/>
      <c r="H1097" s="247">
        <v>1.8999999999999999</v>
      </c>
      <c r="I1097" s="248"/>
      <c r="J1097" s="244"/>
      <c r="K1097" s="244"/>
      <c r="L1097" s="249"/>
      <c r="M1097" s="250"/>
      <c r="N1097" s="251"/>
      <c r="O1097" s="251"/>
      <c r="P1097" s="251"/>
      <c r="Q1097" s="251"/>
      <c r="R1097" s="251"/>
      <c r="S1097" s="251"/>
      <c r="T1097" s="252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3" t="s">
        <v>160</v>
      </c>
      <c r="AU1097" s="253" t="s">
        <v>89</v>
      </c>
      <c r="AV1097" s="14" t="s">
        <v>89</v>
      </c>
      <c r="AW1097" s="14" t="s">
        <v>34</v>
      </c>
      <c r="AX1097" s="14" t="s">
        <v>79</v>
      </c>
      <c r="AY1097" s="253" t="s">
        <v>151</v>
      </c>
    </row>
    <row r="1098" s="16" customFormat="1">
      <c r="A1098" s="16"/>
      <c r="B1098" s="275"/>
      <c r="C1098" s="276"/>
      <c r="D1098" s="234" t="s">
        <v>160</v>
      </c>
      <c r="E1098" s="277" t="s">
        <v>1</v>
      </c>
      <c r="F1098" s="278" t="s">
        <v>510</v>
      </c>
      <c r="G1098" s="276"/>
      <c r="H1098" s="279">
        <v>38</v>
      </c>
      <c r="I1098" s="280"/>
      <c r="J1098" s="276"/>
      <c r="K1098" s="276"/>
      <c r="L1098" s="281"/>
      <c r="M1098" s="282"/>
      <c r="N1098" s="283"/>
      <c r="O1098" s="283"/>
      <c r="P1098" s="283"/>
      <c r="Q1098" s="283"/>
      <c r="R1098" s="283"/>
      <c r="S1098" s="283"/>
      <c r="T1098" s="284"/>
      <c r="U1098" s="16"/>
      <c r="V1098" s="16"/>
      <c r="W1098" s="16"/>
      <c r="X1098" s="16"/>
      <c r="Y1098" s="16"/>
      <c r="Z1098" s="16"/>
      <c r="AA1098" s="16"/>
      <c r="AB1098" s="16"/>
      <c r="AC1098" s="16"/>
      <c r="AD1098" s="16"/>
      <c r="AE1098" s="16"/>
      <c r="AT1098" s="285" t="s">
        <v>160</v>
      </c>
      <c r="AU1098" s="285" t="s">
        <v>89</v>
      </c>
      <c r="AV1098" s="16" t="s">
        <v>176</v>
      </c>
      <c r="AW1098" s="16" t="s">
        <v>34</v>
      </c>
      <c r="AX1098" s="16" t="s">
        <v>79</v>
      </c>
      <c r="AY1098" s="285" t="s">
        <v>151</v>
      </c>
    </row>
    <row r="1099" s="15" customFormat="1">
      <c r="A1099" s="15"/>
      <c r="B1099" s="254"/>
      <c r="C1099" s="255"/>
      <c r="D1099" s="234" t="s">
        <v>160</v>
      </c>
      <c r="E1099" s="256" t="s">
        <v>1</v>
      </c>
      <c r="F1099" s="257" t="s">
        <v>166</v>
      </c>
      <c r="G1099" s="255"/>
      <c r="H1099" s="258">
        <v>118</v>
      </c>
      <c r="I1099" s="259"/>
      <c r="J1099" s="255"/>
      <c r="K1099" s="255"/>
      <c r="L1099" s="260"/>
      <c r="M1099" s="261"/>
      <c r="N1099" s="262"/>
      <c r="O1099" s="262"/>
      <c r="P1099" s="262"/>
      <c r="Q1099" s="262"/>
      <c r="R1099" s="262"/>
      <c r="S1099" s="262"/>
      <c r="T1099" s="263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64" t="s">
        <v>160</v>
      </c>
      <c r="AU1099" s="264" t="s">
        <v>89</v>
      </c>
      <c r="AV1099" s="15" t="s">
        <v>158</v>
      </c>
      <c r="AW1099" s="15" t="s">
        <v>34</v>
      </c>
      <c r="AX1099" s="15" t="s">
        <v>87</v>
      </c>
      <c r="AY1099" s="264" t="s">
        <v>151</v>
      </c>
    </row>
    <row r="1100" s="2" customFormat="1" ht="16.5" customHeight="1">
      <c r="A1100" s="39"/>
      <c r="B1100" s="40"/>
      <c r="C1100" s="219" t="s">
        <v>1328</v>
      </c>
      <c r="D1100" s="219" t="s">
        <v>153</v>
      </c>
      <c r="E1100" s="220" t="s">
        <v>1329</v>
      </c>
      <c r="F1100" s="221" t="s">
        <v>1330</v>
      </c>
      <c r="G1100" s="222" t="s">
        <v>208</v>
      </c>
      <c r="H1100" s="223">
        <v>135</v>
      </c>
      <c r="I1100" s="224"/>
      <c r="J1100" s="225">
        <f>ROUND(I1100*H1100,2)</f>
        <v>0</v>
      </c>
      <c r="K1100" s="221" t="s">
        <v>157</v>
      </c>
      <c r="L1100" s="45"/>
      <c r="M1100" s="226" t="s">
        <v>1</v>
      </c>
      <c r="N1100" s="227" t="s">
        <v>44</v>
      </c>
      <c r="O1100" s="92"/>
      <c r="P1100" s="228">
        <f>O1100*H1100</f>
        <v>0</v>
      </c>
      <c r="Q1100" s="228">
        <v>0.00040000000000000002</v>
      </c>
      <c r="R1100" s="228">
        <f>Q1100*H1100</f>
        <v>0.053999999999999999</v>
      </c>
      <c r="S1100" s="228">
        <v>0</v>
      </c>
      <c r="T1100" s="229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230" t="s">
        <v>209</v>
      </c>
      <c r="AT1100" s="230" t="s">
        <v>153</v>
      </c>
      <c r="AU1100" s="230" t="s">
        <v>89</v>
      </c>
      <c r="AY1100" s="18" t="s">
        <v>151</v>
      </c>
      <c r="BE1100" s="231">
        <f>IF(N1100="základní",J1100,0)</f>
        <v>0</v>
      </c>
      <c r="BF1100" s="231">
        <f>IF(N1100="snížená",J1100,0)</f>
        <v>0</v>
      </c>
      <c r="BG1100" s="231">
        <f>IF(N1100="zákl. přenesená",J1100,0)</f>
        <v>0</v>
      </c>
      <c r="BH1100" s="231">
        <f>IF(N1100="sníž. přenesená",J1100,0)</f>
        <v>0</v>
      </c>
      <c r="BI1100" s="231">
        <f>IF(N1100="nulová",J1100,0)</f>
        <v>0</v>
      </c>
      <c r="BJ1100" s="18" t="s">
        <v>87</v>
      </c>
      <c r="BK1100" s="231">
        <f>ROUND(I1100*H1100,2)</f>
        <v>0</v>
      </c>
      <c r="BL1100" s="18" t="s">
        <v>209</v>
      </c>
      <c r="BM1100" s="230" t="s">
        <v>1331</v>
      </c>
    </row>
    <row r="1101" s="13" customFormat="1">
      <c r="A1101" s="13"/>
      <c r="B1101" s="232"/>
      <c r="C1101" s="233"/>
      <c r="D1101" s="234" t="s">
        <v>160</v>
      </c>
      <c r="E1101" s="235" t="s">
        <v>1</v>
      </c>
      <c r="F1101" s="236" t="s">
        <v>1312</v>
      </c>
      <c r="G1101" s="233"/>
      <c r="H1101" s="235" t="s">
        <v>1</v>
      </c>
      <c r="I1101" s="237"/>
      <c r="J1101" s="233"/>
      <c r="K1101" s="233"/>
      <c r="L1101" s="238"/>
      <c r="M1101" s="239"/>
      <c r="N1101" s="240"/>
      <c r="O1101" s="240"/>
      <c r="P1101" s="240"/>
      <c r="Q1101" s="240"/>
      <c r="R1101" s="240"/>
      <c r="S1101" s="240"/>
      <c r="T1101" s="241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2" t="s">
        <v>160</v>
      </c>
      <c r="AU1101" s="242" t="s">
        <v>89</v>
      </c>
      <c r="AV1101" s="13" t="s">
        <v>87</v>
      </c>
      <c r="AW1101" s="13" t="s">
        <v>34</v>
      </c>
      <c r="AX1101" s="13" t="s">
        <v>79</v>
      </c>
      <c r="AY1101" s="242" t="s">
        <v>151</v>
      </c>
    </row>
    <row r="1102" s="14" customFormat="1">
      <c r="A1102" s="14"/>
      <c r="B1102" s="243"/>
      <c r="C1102" s="244"/>
      <c r="D1102" s="234" t="s">
        <v>160</v>
      </c>
      <c r="E1102" s="245" t="s">
        <v>1</v>
      </c>
      <c r="F1102" s="246" t="s">
        <v>422</v>
      </c>
      <c r="G1102" s="244"/>
      <c r="H1102" s="247">
        <v>48.689999999999998</v>
      </c>
      <c r="I1102" s="248"/>
      <c r="J1102" s="244"/>
      <c r="K1102" s="244"/>
      <c r="L1102" s="249"/>
      <c r="M1102" s="250"/>
      <c r="N1102" s="251"/>
      <c r="O1102" s="251"/>
      <c r="P1102" s="251"/>
      <c r="Q1102" s="251"/>
      <c r="R1102" s="251"/>
      <c r="S1102" s="251"/>
      <c r="T1102" s="252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3" t="s">
        <v>160</v>
      </c>
      <c r="AU1102" s="253" t="s">
        <v>89</v>
      </c>
      <c r="AV1102" s="14" t="s">
        <v>89</v>
      </c>
      <c r="AW1102" s="14" t="s">
        <v>34</v>
      </c>
      <c r="AX1102" s="14" t="s">
        <v>79</v>
      </c>
      <c r="AY1102" s="253" t="s">
        <v>151</v>
      </c>
    </row>
    <row r="1103" s="14" customFormat="1">
      <c r="A1103" s="14"/>
      <c r="B1103" s="243"/>
      <c r="C1103" s="244"/>
      <c r="D1103" s="234" t="s">
        <v>160</v>
      </c>
      <c r="E1103" s="245" t="s">
        <v>1</v>
      </c>
      <c r="F1103" s="246" t="s">
        <v>423</v>
      </c>
      <c r="G1103" s="244"/>
      <c r="H1103" s="247">
        <v>14.19</v>
      </c>
      <c r="I1103" s="248"/>
      <c r="J1103" s="244"/>
      <c r="K1103" s="244"/>
      <c r="L1103" s="249"/>
      <c r="M1103" s="250"/>
      <c r="N1103" s="251"/>
      <c r="O1103" s="251"/>
      <c r="P1103" s="251"/>
      <c r="Q1103" s="251"/>
      <c r="R1103" s="251"/>
      <c r="S1103" s="251"/>
      <c r="T1103" s="252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3" t="s">
        <v>160</v>
      </c>
      <c r="AU1103" s="253" t="s">
        <v>89</v>
      </c>
      <c r="AV1103" s="14" t="s">
        <v>89</v>
      </c>
      <c r="AW1103" s="14" t="s">
        <v>34</v>
      </c>
      <c r="AX1103" s="14" t="s">
        <v>79</v>
      </c>
      <c r="AY1103" s="253" t="s">
        <v>151</v>
      </c>
    </row>
    <row r="1104" s="14" customFormat="1">
      <c r="A1104" s="14"/>
      <c r="B1104" s="243"/>
      <c r="C1104" s="244"/>
      <c r="D1104" s="234" t="s">
        <v>160</v>
      </c>
      <c r="E1104" s="245" t="s">
        <v>1</v>
      </c>
      <c r="F1104" s="246" t="s">
        <v>424</v>
      </c>
      <c r="G1104" s="244"/>
      <c r="H1104" s="247">
        <v>7.5</v>
      </c>
      <c r="I1104" s="248"/>
      <c r="J1104" s="244"/>
      <c r="K1104" s="244"/>
      <c r="L1104" s="249"/>
      <c r="M1104" s="250"/>
      <c r="N1104" s="251"/>
      <c r="O1104" s="251"/>
      <c r="P1104" s="251"/>
      <c r="Q1104" s="251"/>
      <c r="R1104" s="251"/>
      <c r="S1104" s="251"/>
      <c r="T1104" s="252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3" t="s">
        <v>160</v>
      </c>
      <c r="AU1104" s="253" t="s">
        <v>89</v>
      </c>
      <c r="AV1104" s="14" t="s">
        <v>89</v>
      </c>
      <c r="AW1104" s="14" t="s">
        <v>34</v>
      </c>
      <c r="AX1104" s="14" t="s">
        <v>79</v>
      </c>
      <c r="AY1104" s="253" t="s">
        <v>151</v>
      </c>
    </row>
    <row r="1105" s="13" customFormat="1">
      <c r="A1105" s="13"/>
      <c r="B1105" s="232"/>
      <c r="C1105" s="233"/>
      <c r="D1105" s="234" t="s">
        <v>160</v>
      </c>
      <c r="E1105" s="235" t="s">
        <v>1</v>
      </c>
      <c r="F1105" s="236" t="s">
        <v>1313</v>
      </c>
      <c r="G1105" s="233"/>
      <c r="H1105" s="235" t="s">
        <v>1</v>
      </c>
      <c r="I1105" s="237"/>
      <c r="J1105" s="233"/>
      <c r="K1105" s="233"/>
      <c r="L1105" s="238"/>
      <c r="M1105" s="239"/>
      <c r="N1105" s="240"/>
      <c r="O1105" s="240"/>
      <c r="P1105" s="240"/>
      <c r="Q1105" s="240"/>
      <c r="R1105" s="240"/>
      <c r="S1105" s="240"/>
      <c r="T1105" s="241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2" t="s">
        <v>160</v>
      </c>
      <c r="AU1105" s="242" t="s">
        <v>89</v>
      </c>
      <c r="AV1105" s="13" t="s">
        <v>87</v>
      </c>
      <c r="AW1105" s="13" t="s">
        <v>34</v>
      </c>
      <c r="AX1105" s="13" t="s">
        <v>79</v>
      </c>
      <c r="AY1105" s="242" t="s">
        <v>151</v>
      </c>
    </row>
    <row r="1106" s="14" customFormat="1">
      <c r="A1106" s="14"/>
      <c r="B1106" s="243"/>
      <c r="C1106" s="244"/>
      <c r="D1106" s="234" t="s">
        <v>160</v>
      </c>
      <c r="E1106" s="245" t="s">
        <v>1</v>
      </c>
      <c r="F1106" s="246" t="s">
        <v>1314</v>
      </c>
      <c r="G1106" s="244"/>
      <c r="H1106" s="247">
        <v>42</v>
      </c>
      <c r="I1106" s="248"/>
      <c r="J1106" s="244"/>
      <c r="K1106" s="244"/>
      <c r="L1106" s="249"/>
      <c r="M1106" s="250"/>
      <c r="N1106" s="251"/>
      <c r="O1106" s="251"/>
      <c r="P1106" s="251"/>
      <c r="Q1106" s="251"/>
      <c r="R1106" s="251"/>
      <c r="S1106" s="251"/>
      <c r="T1106" s="252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3" t="s">
        <v>160</v>
      </c>
      <c r="AU1106" s="253" t="s">
        <v>89</v>
      </c>
      <c r="AV1106" s="14" t="s">
        <v>89</v>
      </c>
      <c r="AW1106" s="14" t="s">
        <v>34</v>
      </c>
      <c r="AX1106" s="14" t="s">
        <v>79</v>
      </c>
      <c r="AY1106" s="253" t="s">
        <v>151</v>
      </c>
    </row>
    <row r="1107" s="14" customFormat="1">
      <c r="A1107" s="14"/>
      <c r="B1107" s="243"/>
      <c r="C1107" s="244"/>
      <c r="D1107" s="234" t="s">
        <v>160</v>
      </c>
      <c r="E1107" s="245" t="s">
        <v>1</v>
      </c>
      <c r="F1107" s="246" t="s">
        <v>1332</v>
      </c>
      <c r="G1107" s="244"/>
      <c r="H1107" s="247">
        <v>22.620000000000001</v>
      </c>
      <c r="I1107" s="248"/>
      <c r="J1107" s="244"/>
      <c r="K1107" s="244"/>
      <c r="L1107" s="249"/>
      <c r="M1107" s="250"/>
      <c r="N1107" s="251"/>
      <c r="O1107" s="251"/>
      <c r="P1107" s="251"/>
      <c r="Q1107" s="251"/>
      <c r="R1107" s="251"/>
      <c r="S1107" s="251"/>
      <c r="T1107" s="25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3" t="s">
        <v>160</v>
      </c>
      <c r="AU1107" s="253" t="s">
        <v>89</v>
      </c>
      <c r="AV1107" s="14" t="s">
        <v>89</v>
      </c>
      <c r="AW1107" s="14" t="s">
        <v>34</v>
      </c>
      <c r="AX1107" s="14" t="s">
        <v>79</v>
      </c>
      <c r="AY1107" s="253" t="s">
        <v>151</v>
      </c>
    </row>
    <row r="1108" s="15" customFormat="1">
      <c r="A1108" s="15"/>
      <c r="B1108" s="254"/>
      <c r="C1108" s="255"/>
      <c r="D1108" s="234" t="s">
        <v>160</v>
      </c>
      <c r="E1108" s="256" t="s">
        <v>1</v>
      </c>
      <c r="F1108" s="257" t="s">
        <v>166</v>
      </c>
      <c r="G1108" s="255"/>
      <c r="H1108" s="258">
        <v>135</v>
      </c>
      <c r="I1108" s="259"/>
      <c r="J1108" s="255"/>
      <c r="K1108" s="255"/>
      <c r="L1108" s="260"/>
      <c r="M1108" s="261"/>
      <c r="N1108" s="262"/>
      <c r="O1108" s="262"/>
      <c r="P1108" s="262"/>
      <c r="Q1108" s="262"/>
      <c r="R1108" s="262"/>
      <c r="S1108" s="262"/>
      <c r="T1108" s="263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T1108" s="264" t="s">
        <v>160</v>
      </c>
      <c r="AU1108" s="264" t="s">
        <v>89</v>
      </c>
      <c r="AV1108" s="15" t="s">
        <v>158</v>
      </c>
      <c r="AW1108" s="15" t="s">
        <v>34</v>
      </c>
      <c r="AX1108" s="15" t="s">
        <v>87</v>
      </c>
      <c r="AY1108" s="264" t="s">
        <v>151</v>
      </c>
    </row>
    <row r="1109" s="2" customFormat="1">
      <c r="A1109" s="39"/>
      <c r="B1109" s="40"/>
      <c r="C1109" s="265" t="s">
        <v>1333</v>
      </c>
      <c r="D1109" s="265" t="s">
        <v>177</v>
      </c>
      <c r="E1109" s="266" t="s">
        <v>1334</v>
      </c>
      <c r="F1109" s="267" t="s">
        <v>1335</v>
      </c>
      <c r="G1109" s="268" t="s">
        <v>208</v>
      </c>
      <c r="H1109" s="269">
        <v>162</v>
      </c>
      <c r="I1109" s="270"/>
      <c r="J1109" s="271">
        <f>ROUND(I1109*H1109,2)</f>
        <v>0</v>
      </c>
      <c r="K1109" s="267" t="s">
        <v>157</v>
      </c>
      <c r="L1109" s="272"/>
      <c r="M1109" s="273" t="s">
        <v>1</v>
      </c>
      <c r="N1109" s="274" t="s">
        <v>44</v>
      </c>
      <c r="O1109" s="92"/>
      <c r="P1109" s="228">
        <f>O1109*H1109</f>
        <v>0</v>
      </c>
      <c r="Q1109" s="228">
        <v>0.0054000000000000003</v>
      </c>
      <c r="R1109" s="228">
        <f>Q1109*H1109</f>
        <v>0.87480000000000002</v>
      </c>
      <c r="S1109" s="228">
        <v>0</v>
      </c>
      <c r="T1109" s="229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30" t="s">
        <v>452</v>
      </c>
      <c r="AT1109" s="230" t="s">
        <v>177</v>
      </c>
      <c r="AU1109" s="230" t="s">
        <v>89</v>
      </c>
      <c r="AY1109" s="18" t="s">
        <v>151</v>
      </c>
      <c r="BE1109" s="231">
        <f>IF(N1109="základní",J1109,0)</f>
        <v>0</v>
      </c>
      <c r="BF1109" s="231">
        <f>IF(N1109="snížená",J1109,0)</f>
        <v>0</v>
      </c>
      <c r="BG1109" s="231">
        <f>IF(N1109="zákl. přenesená",J1109,0)</f>
        <v>0</v>
      </c>
      <c r="BH1109" s="231">
        <f>IF(N1109="sníž. přenesená",J1109,0)</f>
        <v>0</v>
      </c>
      <c r="BI1109" s="231">
        <f>IF(N1109="nulová",J1109,0)</f>
        <v>0</v>
      </c>
      <c r="BJ1109" s="18" t="s">
        <v>87</v>
      </c>
      <c r="BK1109" s="231">
        <f>ROUND(I1109*H1109,2)</f>
        <v>0</v>
      </c>
      <c r="BL1109" s="18" t="s">
        <v>209</v>
      </c>
      <c r="BM1109" s="230" t="s">
        <v>1336</v>
      </c>
    </row>
    <row r="1110" s="13" customFormat="1">
      <c r="A1110" s="13"/>
      <c r="B1110" s="232"/>
      <c r="C1110" s="233"/>
      <c r="D1110" s="234" t="s">
        <v>160</v>
      </c>
      <c r="E1110" s="235" t="s">
        <v>1</v>
      </c>
      <c r="F1110" s="236" t="s">
        <v>1337</v>
      </c>
      <c r="G1110" s="233"/>
      <c r="H1110" s="235" t="s">
        <v>1</v>
      </c>
      <c r="I1110" s="237"/>
      <c r="J1110" s="233"/>
      <c r="K1110" s="233"/>
      <c r="L1110" s="238"/>
      <c r="M1110" s="239"/>
      <c r="N1110" s="240"/>
      <c r="O1110" s="240"/>
      <c r="P1110" s="240"/>
      <c r="Q1110" s="240"/>
      <c r="R1110" s="240"/>
      <c r="S1110" s="240"/>
      <c r="T1110" s="241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2" t="s">
        <v>160</v>
      </c>
      <c r="AU1110" s="242" t="s">
        <v>89</v>
      </c>
      <c r="AV1110" s="13" t="s">
        <v>87</v>
      </c>
      <c r="AW1110" s="13" t="s">
        <v>34</v>
      </c>
      <c r="AX1110" s="13" t="s">
        <v>79</v>
      </c>
      <c r="AY1110" s="242" t="s">
        <v>151</v>
      </c>
    </row>
    <row r="1111" s="14" customFormat="1">
      <c r="A1111" s="14"/>
      <c r="B1111" s="243"/>
      <c r="C1111" s="244"/>
      <c r="D1111" s="234" t="s">
        <v>160</v>
      </c>
      <c r="E1111" s="245" t="s">
        <v>1</v>
      </c>
      <c r="F1111" s="246" t="s">
        <v>1338</v>
      </c>
      <c r="G1111" s="244"/>
      <c r="H1111" s="247">
        <v>162</v>
      </c>
      <c r="I1111" s="248"/>
      <c r="J1111" s="244"/>
      <c r="K1111" s="244"/>
      <c r="L1111" s="249"/>
      <c r="M1111" s="250"/>
      <c r="N1111" s="251"/>
      <c r="O1111" s="251"/>
      <c r="P1111" s="251"/>
      <c r="Q1111" s="251"/>
      <c r="R1111" s="251"/>
      <c r="S1111" s="251"/>
      <c r="T1111" s="252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3" t="s">
        <v>160</v>
      </c>
      <c r="AU1111" s="253" t="s">
        <v>89</v>
      </c>
      <c r="AV1111" s="14" t="s">
        <v>89</v>
      </c>
      <c r="AW1111" s="14" t="s">
        <v>34</v>
      </c>
      <c r="AX1111" s="14" t="s">
        <v>87</v>
      </c>
      <c r="AY1111" s="253" t="s">
        <v>151</v>
      </c>
    </row>
    <row r="1112" s="2" customFormat="1">
      <c r="A1112" s="39"/>
      <c r="B1112" s="40"/>
      <c r="C1112" s="265" t="s">
        <v>1339</v>
      </c>
      <c r="D1112" s="265" t="s">
        <v>177</v>
      </c>
      <c r="E1112" s="266" t="s">
        <v>1340</v>
      </c>
      <c r="F1112" s="267" t="s">
        <v>1341</v>
      </c>
      <c r="G1112" s="268" t="s">
        <v>208</v>
      </c>
      <c r="H1112" s="269">
        <v>136</v>
      </c>
      <c r="I1112" s="270"/>
      <c r="J1112" s="271">
        <f>ROUND(I1112*H1112,2)</f>
        <v>0</v>
      </c>
      <c r="K1112" s="267" t="s">
        <v>157</v>
      </c>
      <c r="L1112" s="272"/>
      <c r="M1112" s="273" t="s">
        <v>1</v>
      </c>
      <c r="N1112" s="274" t="s">
        <v>44</v>
      </c>
      <c r="O1112" s="92"/>
      <c r="P1112" s="228">
        <f>O1112*H1112</f>
        <v>0</v>
      </c>
      <c r="Q1112" s="228">
        <v>0.0054000000000000003</v>
      </c>
      <c r="R1112" s="228">
        <f>Q1112*H1112</f>
        <v>0.73440000000000005</v>
      </c>
      <c r="S1112" s="228">
        <v>0</v>
      </c>
      <c r="T1112" s="229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30" t="s">
        <v>452</v>
      </c>
      <c r="AT1112" s="230" t="s">
        <v>177</v>
      </c>
      <c r="AU1112" s="230" t="s">
        <v>89</v>
      </c>
      <c r="AY1112" s="18" t="s">
        <v>151</v>
      </c>
      <c r="BE1112" s="231">
        <f>IF(N1112="základní",J1112,0)</f>
        <v>0</v>
      </c>
      <c r="BF1112" s="231">
        <f>IF(N1112="snížená",J1112,0)</f>
        <v>0</v>
      </c>
      <c r="BG1112" s="231">
        <f>IF(N1112="zákl. přenesená",J1112,0)</f>
        <v>0</v>
      </c>
      <c r="BH1112" s="231">
        <f>IF(N1112="sníž. přenesená",J1112,0)</f>
        <v>0</v>
      </c>
      <c r="BI1112" s="231">
        <f>IF(N1112="nulová",J1112,0)</f>
        <v>0</v>
      </c>
      <c r="BJ1112" s="18" t="s">
        <v>87</v>
      </c>
      <c r="BK1112" s="231">
        <f>ROUND(I1112*H1112,2)</f>
        <v>0</v>
      </c>
      <c r="BL1112" s="18" t="s">
        <v>209</v>
      </c>
      <c r="BM1112" s="230" t="s">
        <v>1342</v>
      </c>
    </row>
    <row r="1113" s="13" customFormat="1">
      <c r="A1113" s="13"/>
      <c r="B1113" s="232"/>
      <c r="C1113" s="233"/>
      <c r="D1113" s="234" t="s">
        <v>160</v>
      </c>
      <c r="E1113" s="235" t="s">
        <v>1</v>
      </c>
      <c r="F1113" s="236" t="s">
        <v>1343</v>
      </c>
      <c r="G1113" s="233"/>
      <c r="H1113" s="235" t="s">
        <v>1</v>
      </c>
      <c r="I1113" s="237"/>
      <c r="J1113" s="233"/>
      <c r="K1113" s="233"/>
      <c r="L1113" s="238"/>
      <c r="M1113" s="239"/>
      <c r="N1113" s="240"/>
      <c r="O1113" s="240"/>
      <c r="P1113" s="240"/>
      <c r="Q1113" s="240"/>
      <c r="R1113" s="240"/>
      <c r="S1113" s="240"/>
      <c r="T1113" s="241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2" t="s">
        <v>160</v>
      </c>
      <c r="AU1113" s="242" t="s">
        <v>89</v>
      </c>
      <c r="AV1113" s="13" t="s">
        <v>87</v>
      </c>
      <c r="AW1113" s="13" t="s">
        <v>34</v>
      </c>
      <c r="AX1113" s="13" t="s">
        <v>79</v>
      </c>
      <c r="AY1113" s="242" t="s">
        <v>151</v>
      </c>
    </row>
    <row r="1114" s="13" customFormat="1">
      <c r="A1114" s="13"/>
      <c r="B1114" s="232"/>
      <c r="C1114" s="233"/>
      <c r="D1114" s="234" t="s">
        <v>160</v>
      </c>
      <c r="E1114" s="235" t="s">
        <v>1</v>
      </c>
      <c r="F1114" s="236" t="s">
        <v>1344</v>
      </c>
      <c r="G1114" s="233"/>
      <c r="H1114" s="235" t="s">
        <v>1</v>
      </c>
      <c r="I1114" s="237"/>
      <c r="J1114" s="233"/>
      <c r="K1114" s="233"/>
      <c r="L1114" s="238"/>
      <c r="M1114" s="239"/>
      <c r="N1114" s="240"/>
      <c r="O1114" s="240"/>
      <c r="P1114" s="240"/>
      <c r="Q1114" s="240"/>
      <c r="R1114" s="240"/>
      <c r="S1114" s="240"/>
      <c r="T1114" s="241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2" t="s">
        <v>160</v>
      </c>
      <c r="AU1114" s="242" t="s">
        <v>89</v>
      </c>
      <c r="AV1114" s="13" t="s">
        <v>87</v>
      </c>
      <c r="AW1114" s="13" t="s">
        <v>34</v>
      </c>
      <c r="AX1114" s="13" t="s">
        <v>79</v>
      </c>
      <c r="AY1114" s="242" t="s">
        <v>151</v>
      </c>
    </row>
    <row r="1115" s="14" customFormat="1">
      <c r="A1115" s="14"/>
      <c r="B1115" s="243"/>
      <c r="C1115" s="244"/>
      <c r="D1115" s="234" t="s">
        <v>160</v>
      </c>
      <c r="E1115" s="245" t="s">
        <v>1</v>
      </c>
      <c r="F1115" s="246" t="s">
        <v>1345</v>
      </c>
      <c r="G1115" s="244"/>
      <c r="H1115" s="247">
        <v>92</v>
      </c>
      <c r="I1115" s="248"/>
      <c r="J1115" s="244"/>
      <c r="K1115" s="244"/>
      <c r="L1115" s="249"/>
      <c r="M1115" s="250"/>
      <c r="N1115" s="251"/>
      <c r="O1115" s="251"/>
      <c r="P1115" s="251"/>
      <c r="Q1115" s="251"/>
      <c r="R1115" s="251"/>
      <c r="S1115" s="251"/>
      <c r="T1115" s="252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3" t="s">
        <v>160</v>
      </c>
      <c r="AU1115" s="253" t="s">
        <v>89</v>
      </c>
      <c r="AV1115" s="14" t="s">
        <v>89</v>
      </c>
      <c r="AW1115" s="14" t="s">
        <v>34</v>
      </c>
      <c r="AX1115" s="14" t="s">
        <v>79</v>
      </c>
      <c r="AY1115" s="253" t="s">
        <v>151</v>
      </c>
    </row>
    <row r="1116" s="13" customFormat="1">
      <c r="A1116" s="13"/>
      <c r="B1116" s="232"/>
      <c r="C1116" s="233"/>
      <c r="D1116" s="234" t="s">
        <v>160</v>
      </c>
      <c r="E1116" s="235" t="s">
        <v>1</v>
      </c>
      <c r="F1116" s="236" t="s">
        <v>1346</v>
      </c>
      <c r="G1116" s="233"/>
      <c r="H1116" s="235" t="s">
        <v>1</v>
      </c>
      <c r="I1116" s="237"/>
      <c r="J1116" s="233"/>
      <c r="K1116" s="233"/>
      <c r="L1116" s="238"/>
      <c r="M1116" s="239"/>
      <c r="N1116" s="240"/>
      <c r="O1116" s="240"/>
      <c r="P1116" s="240"/>
      <c r="Q1116" s="240"/>
      <c r="R1116" s="240"/>
      <c r="S1116" s="240"/>
      <c r="T1116" s="241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2" t="s">
        <v>160</v>
      </c>
      <c r="AU1116" s="242" t="s">
        <v>89</v>
      </c>
      <c r="AV1116" s="13" t="s">
        <v>87</v>
      </c>
      <c r="AW1116" s="13" t="s">
        <v>34</v>
      </c>
      <c r="AX1116" s="13" t="s">
        <v>79</v>
      </c>
      <c r="AY1116" s="242" t="s">
        <v>151</v>
      </c>
    </row>
    <row r="1117" s="14" customFormat="1">
      <c r="A1117" s="14"/>
      <c r="B1117" s="243"/>
      <c r="C1117" s="244"/>
      <c r="D1117" s="234" t="s">
        <v>160</v>
      </c>
      <c r="E1117" s="245" t="s">
        <v>1</v>
      </c>
      <c r="F1117" s="246" t="s">
        <v>1347</v>
      </c>
      <c r="G1117" s="244"/>
      <c r="H1117" s="247">
        <v>44</v>
      </c>
      <c r="I1117" s="248"/>
      <c r="J1117" s="244"/>
      <c r="K1117" s="244"/>
      <c r="L1117" s="249"/>
      <c r="M1117" s="250"/>
      <c r="N1117" s="251"/>
      <c r="O1117" s="251"/>
      <c r="P1117" s="251"/>
      <c r="Q1117" s="251"/>
      <c r="R1117" s="251"/>
      <c r="S1117" s="251"/>
      <c r="T1117" s="252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3" t="s">
        <v>160</v>
      </c>
      <c r="AU1117" s="253" t="s">
        <v>89</v>
      </c>
      <c r="AV1117" s="14" t="s">
        <v>89</v>
      </c>
      <c r="AW1117" s="14" t="s">
        <v>34</v>
      </c>
      <c r="AX1117" s="14" t="s">
        <v>79</v>
      </c>
      <c r="AY1117" s="253" t="s">
        <v>151</v>
      </c>
    </row>
    <row r="1118" s="15" customFormat="1">
      <c r="A1118" s="15"/>
      <c r="B1118" s="254"/>
      <c r="C1118" s="255"/>
      <c r="D1118" s="234" t="s">
        <v>160</v>
      </c>
      <c r="E1118" s="256" t="s">
        <v>1</v>
      </c>
      <c r="F1118" s="257" t="s">
        <v>166</v>
      </c>
      <c r="G1118" s="255"/>
      <c r="H1118" s="258">
        <v>136</v>
      </c>
      <c r="I1118" s="259"/>
      <c r="J1118" s="255"/>
      <c r="K1118" s="255"/>
      <c r="L1118" s="260"/>
      <c r="M1118" s="261"/>
      <c r="N1118" s="262"/>
      <c r="O1118" s="262"/>
      <c r="P1118" s="262"/>
      <c r="Q1118" s="262"/>
      <c r="R1118" s="262"/>
      <c r="S1118" s="262"/>
      <c r="T1118" s="263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64" t="s">
        <v>160</v>
      </c>
      <c r="AU1118" s="264" t="s">
        <v>89</v>
      </c>
      <c r="AV1118" s="15" t="s">
        <v>158</v>
      </c>
      <c r="AW1118" s="15" t="s">
        <v>34</v>
      </c>
      <c r="AX1118" s="15" t="s">
        <v>87</v>
      </c>
      <c r="AY1118" s="264" t="s">
        <v>151</v>
      </c>
    </row>
    <row r="1119" s="2" customFormat="1" ht="21.75" customHeight="1">
      <c r="A1119" s="39"/>
      <c r="B1119" s="40"/>
      <c r="C1119" s="219" t="s">
        <v>1348</v>
      </c>
      <c r="D1119" s="219" t="s">
        <v>153</v>
      </c>
      <c r="E1119" s="220" t="s">
        <v>1349</v>
      </c>
      <c r="F1119" s="221" t="s">
        <v>1350</v>
      </c>
      <c r="G1119" s="222" t="s">
        <v>208</v>
      </c>
      <c r="H1119" s="223">
        <v>41.799999999999997</v>
      </c>
      <c r="I1119" s="224"/>
      <c r="J1119" s="225">
        <f>ROUND(I1119*H1119,2)</f>
        <v>0</v>
      </c>
      <c r="K1119" s="221" t="s">
        <v>157</v>
      </c>
      <c r="L1119" s="45"/>
      <c r="M1119" s="226" t="s">
        <v>1</v>
      </c>
      <c r="N1119" s="227" t="s">
        <v>44</v>
      </c>
      <c r="O1119" s="92"/>
      <c r="P1119" s="228">
        <f>O1119*H1119</f>
        <v>0</v>
      </c>
      <c r="Q1119" s="228">
        <v>0</v>
      </c>
      <c r="R1119" s="228">
        <f>Q1119*H1119</f>
        <v>0</v>
      </c>
      <c r="S1119" s="228">
        <v>0</v>
      </c>
      <c r="T1119" s="229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30" t="s">
        <v>209</v>
      </c>
      <c r="AT1119" s="230" t="s">
        <v>153</v>
      </c>
      <c r="AU1119" s="230" t="s">
        <v>89</v>
      </c>
      <c r="AY1119" s="18" t="s">
        <v>151</v>
      </c>
      <c r="BE1119" s="231">
        <f>IF(N1119="základní",J1119,0)</f>
        <v>0</v>
      </c>
      <c r="BF1119" s="231">
        <f>IF(N1119="snížená",J1119,0)</f>
        <v>0</v>
      </c>
      <c r="BG1119" s="231">
        <f>IF(N1119="zákl. přenesená",J1119,0)</f>
        <v>0</v>
      </c>
      <c r="BH1119" s="231">
        <f>IF(N1119="sníž. přenesená",J1119,0)</f>
        <v>0</v>
      </c>
      <c r="BI1119" s="231">
        <f>IF(N1119="nulová",J1119,0)</f>
        <v>0</v>
      </c>
      <c r="BJ1119" s="18" t="s">
        <v>87</v>
      </c>
      <c r="BK1119" s="231">
        <f>ROUND(I1119*H1119,2)</f>
        <v>0</v>
      </c>
      <c r="BL1119" s="18" t="s">
        <v>209</v>
      </c>
      <c r="BM1119" s="230" t="s">
        <v>1351</v>
      </c>
    </row>
    <row r="1120" s="13" customFormat="1">
      <c r="A1120" s="13"/>
      <c r="B1120" s="232"/>
      <c r="C1120" s="233"/>
      <c r="D1120" s="234" t="s">
        <v>160</v>
      </c>
      <c r="E1120" s="235" t="s">
        <v>1</v>
      </c>
      <c r="F1120" s="236" t="s">
        <v>1352</v>
      </c>
      <c r="G1120" s="233"/>
      <c r="H1120" s="235" t="s">
        <v>1</v>
      </c>
      <c r="I1120" s="237"/>
      <c r="J1120" s="233"/>
      <c r="K1120" s="233"/>
      <c r="L1120" s="238"/>
      <c r="M1120" s="239"/>
      <c r="N1120" s="240"/>
      <c r="O1120" s="240"/>
      <c r="P1120" s="240"/>
      <c r="Q1120" s="240"/>
      <c r="R1120" s="240"/>
      <c r="S1120" s="240"/>
      <c r="T1120" s="241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2" t="s">
        <v>160</v>
      </c>
      <c r="AU1120" s="242" t="s">
        <v>89</v>
      </c>
      <c r="AV1120" s="13" t="s">
        <v>87</v>
      </c>
      <c r="AW1120" s="13" t="s">
        <v>34</v>
      </c>
      <c r="AX1120" s="13" t="s">
        <v>79</v>
      </c>
      <c r="AY1120" s="242" t="s">
        <v>151</v>
      </c>
    </row>
    <row r="1121" s="13" customFormat="1">
      <c r="A1121" s="13"/>
      <c r="B1121" s="232"/>
      <c r="C1121" s="233"/>
      <c r="D1121" s="234" t="s">
        <v>160</v>
      </c>
      <c r="E1121" s="235" t="s">
        <v>1</v>
      </c>
      <c r="F1121" s="236" t="s">
        <v>1301</v>
      </c>
      <c r="G1121" s="233"/>
      <c r="H1121" s="235" t="s">
        <v>1</v>
      </c>
      <c r="I1121" s="237"/>
      <c r="J1121" s="233"/>
      <c r="K1121" s="233"/>
      <c r="L1121" s="238"/>
      <c r="M1121" s="239"/>
      <c r="N1121" s="240"/>
      <c r="O1121" s="240"/>
      <c r="P1121" s="240"/>
      <c r="Q1121" s="240"/>
      <c r="R1121" s="240"/>
      <c r="S1121" s="240"/>
      <c r="T1121" s="241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2" t="s">
        <v>160</v>
      </c>
      <c r="AU1121" s="242" t="s">
        <v>89</v>
      </c>
      <c r="AV1121" s="13" t="s">
        <v>87</v>
      </c>
      <c r="AW1121" s="13" t="s">
        <v>34</v>
      </c>
      <c r="AX1121" s="13" t="s">
        <v>79</v>
      </c>
      <c r="AY1121" s="242" t="s">
        <v>151</v>
      </c>
    </row>
    <row r="1122" s="14" customFormat="1">
      <c r="A1122" s="14"/>
      <c r="B1122" s="243"/>
      <c r="C1122" s="244"/>
      <c r="D1122" s="234" t="s">
        <v>160</v>
      </c>
      <c r="E1122" s="245" t="s">
        <v>1</v>
      </c>
      <c r="F1122" s="246" t="s">
        <v>1353</v>
      </c>
      <c r="G1122" s="244"/>
      <c r="H1122" s="247">
        <v>31.699999999999999</v>
      </c>
      <c r="I1122" s="248"/>
      <c r="J1122" s="244"/>
      <c r="K1122" s="244"/>
      <c r="L1122" s="249"/>
      <c r="M1122" s="250"/>
      <c r="N1122" s="251"/>
      <c r="O1122" s="251"/>
      <c r="P1122" s="251"/>
      <c r="Q1122" s="251"/>
      <c r="R1122" s="251"/>
      <c r="S1122" s="251"/>
      <c r="T1122" s="252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3" t="s">
        <v>160</v>
      </c>
      <c r="AU1122" s="253" t="s">
        <v>89</v>
      </c>
      <c r="AV1122" s="14" t="s">
        <v>89</v>
      </c>
      <c r="AW1122" s="14" t="s">
        <v>34</v>
      </c>
      <c r="AX1122" s="14" t="s">
        <v>79</v>
      </c>
      <c r="AY1122" s="253" t="s">
        <v>151</v>
      </c>
    </row>
    <row r="1123" s="13" customFormat="1">
      <c r="A1123" s="13"/>
      <c r="B1123" s="232"/>
      <c r="C1123" s="233"/>
      <c r="D1123" s="234" t="s">
        <v>160</v>
      </c>
      <c r="E1123" s="235" t="s">
        <v>1</v>
      </c>
      <c r="F1123" s="236" t="s">
        <v>1304</v>
      </c>
      <c r="G1123" s="233"/>
      <c r="H1123" s="235" t="s">
        <v>1</v>
      </c>
      <c r="I1123" s="237"/>
      <c r="J1123" s="233"/>
      <c r="K1123" s="233"/>
      <c r="L1123" s="238"/>
      <c r="M1123" s="239"/>
      <c r="N1123" s="240"/>
      <c r="O1123" s="240"/>
      <c r="P1123" s="240"/>
      <c r="Q1123" s="240"/>
      <c r="R1123" s="240"/>
      <c r="S1123" s="240"/>
      <c r="T1123" s="241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2" t="s">
        <v>160</v>
      </c>
      <c r="AU1123" s="242" t="s">
        <v>89</v>
      </c>
      <c r="AV1123" s="13" t="s">
        <v>87</v>
      </c>
      <c r="AW1123" s="13" t="s">
        <v>34</v>
      </c>
      <c r="AX1123" s="13" t="s">
        <v>79</v>
      </c>
      <c r="AY1123" s="242" t="s">
        <v>151</v>
      </c>
    </row>
    <row r="1124" s="14" customFormat="1">
      <c r="A1124" s="14"/>
      <c r="B1124" s="243"/>
      <c r="C1124" s="244"/>
      <c r="D1124" s="234" t="s">
        <v>160</v>
      </c>
      <c r="E1124" s="245" t="s">
        <v>1</v>
      </c>
      <c r="F1124" s="246" t="s">
        <v>1354</v>
      </c>
      <c r="G1124" s="244"/>
      <c r="H1124" s="247">
        <v>10.1</v>
      </c>
      <c r="I1124" s="248"/>
      <c r="J1124" s="244"/>
      <c r="K1124" s="244"/>
      <c r="L1124" s="249"/>
      <c r="M1124" s="250"/>
      <c r="N1124" s="251"/>
      <c r="O1124" s="251"/>
      <c r="P1124" s="251"/>
      <c r="Q1124" s="251"/>
      <c r="R1124" s="251"/>
      <c r="S1124" s="251"/>
      <c r="T1124" s="252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3" t="s">
        <v>160</v>
      </c>
      <c r="AU1124" s="253" t="s">
        <v>89</v>
      </c>
      <c r="AV1124" s="14" t="s">
        <v>89</v>
      </c>
      <c r="AW1124" s="14" t="s">
        <v>34</v>
      </c>
      <c r="AX1124" s="14" t="s">
        <v>79</v>
      </c>
      <c r="AY1124" s="253" t="s">
        <v>151</v>
      </c>
    </row>
    <row r="1125" s="15" customFormat="1">
      <c r="A1125" s="15"/>
      <c r="B1125" s="254"/>
      <c r="C1125" s="255"/>
      <c r="D1125" s="234" t="s">
        <v>160</v>
      </c>
      <c r="E1125" s="256" t="s">
        <v>1</v>
      </c>
      <c r="F1125" s="257" t="s">
        <v>166</v>
      </c>
      <c r="G1125" s="255"/>
      <c r="H1125" s="258">
        <v>41.799999999999997</v>
      </c>
      <c r="I1125" s="259"/>
      <c r="J1125" s="255"/>
      <c r="K1125" s="255"/>
      <c r="L1125" s="260"/>
      <c r="M1125" s="261"/>
      <c r="N1125" s="262"/>
      <c r="O1125" s="262"/>
      <c r="P1125" s="262"/>
      <c r="Q1125" s="262"/>
      <c r="R1125" s="262"/>
      <c r="S1125" s="262"/>
      <c r="T1125" s="263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64" t="s">
        <v>160</v>
      </c>
      <c r="AU1125" s="264" t="s">
        <v>89</v>
      </c>
      <c r="AV1125" s="15" t="s">
        <v>158</v>
      </c>
      <c r="AW1125" s="15" t="s">
        <v>34</v>
      </c>
      <c r="AX1125" s="15" t="s">
        <v>87</v>
      </c>
      <c r="AY1125" s="264" t="s">
        <v>151</v>
      </c>
    </row>
    <row r="1126" s="2" customFormat="1" ht="21.75" customHeight="1">
      <c r="A1126" s="39"/>
      <c r="B1126" s="40"/>
      <c r="C1126" s="219" t="s">
        <v>1355</v>
      </c>
      <c r="D1126" s="219" t="s">
        <v>153</v>
      </c>
      <c r="E1126" s="220" t="s">
        <v>1356</v>
      </c>
      <c r="F1126" s="221" t="s">
        <v>1357</v>
      </c>
      <c r="G1126" s="222" t="s">
        <v>208</v>
      </c>
      <c r="H1126" s="223">
        <v>41.799999999999997</v>
      </c>
      <c r="I1126" s="224"/>
      <c r="J1126" s="225">
        <f>ROUND(I1126*H1126,2)</f>
        <v>0</v>
      </c>
      <c r="K1126" s="221" t="s">
        <v>157</v>
      </c>
      <c r="L1126" s="45"/>
      <c r="M1126" s="226" t="s">
        <v>1</v>
      </c>
      <c r="N1126" s="227" t="s">
        <v>44</v>
      </c>
      <c r="O1126" s="92"/>
      <c r="P1126" s="228">
        <f>O1126*H1126</f>
        <v>0</v>
      </c>
      <c r="Q1126" s="228">
        <v>0</v>
      </c>
      <c r="R1126" s="228">
        <f>Q1126*H1126</f>
        <v>0</v>
      </c>
      <c r="S1126" s="228">
        <v>0</v>
      </c>
      <c r="T1126" s="229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30" t="s">
        <v>209</v>
      </c>
      <c r="AT1126" s="230" t="s">
        <v>153</v>
      </c>
      <c r="AU1126" s="230" t="s">
        <v>89</v>
      </c>
      <c r="AY1126" s="18" t="s">
        <v>151</v>
      </c>
      <c r="BE1126" s="231">
        <f>IF(N1126="základní",J1126,0)</f>
        <v>0</v>
      </c>
      <c r="BF1126" s="231">
        <f>IF(N1126="snížená",J1126,0)</f>
        <v>0</v>
      </c>
      <c r="BG1126" s="231">
        <f>IF(N1126="zákl. přenesená",J1126,0)</f>
        <v>0</v>
      </c>
      <c r="BH1126" s="231">
        <f>IF(N1126="sníž. přenesená",J1126,0)</f>
        <v>0</v>
      </c>
      <c r="BI1126" s="231">
        <f>IF(N1126="nulová",J1126,0)</f>
        <v>0</v>
      </c>
      <c r="BJ1126" s="18" t="s">
        <v>87</v>
      </c>
      <c r="BK1126" s="231">
        <f>ROUND(I1126*H1126,2)</f>
        <v>0</v>
      </c>
      <c r="BL1126" s="18" t="s">
        <v>209</v>
      </c>
      <c r="BM1126" s="230" t="s">
        <v>1358</v>
      </c>
    </row>
    <row r="1127" s="13" customFormat="1">
      <c r="A1127" s="13"/>
      <c r="B1127" s="232"/>
      <c r="C1127" s="233"/>
      <c r="D1127" s="234" t="s">
        <v>160</v>
      </c>
      <c r="E1127" s="235" t="s">
        <v>1</v>
      </c>
      <c r="F1127" s="236" t="s">
        <v>1352</v>
      </c>
      <c r="G1127" s="233"/>
      <c r="H1127" s="235" t="s">
        <v>1</v>
      </c>
      <c r="I1127" s="237"/>
      <c r="J1127" s="233"/>
      <c r="K1127" s="233"/>
      <c r="L1127" s="238"/>
      <c r="M1127" s="239"/>
      <c r="N1127" s="240"/>
      <c r="O1127" s="240"/>
      <c r="P1127" s="240"/>
      <c r="Q1127" s="240"/>
      <c r="R1127" s="240"/>
      <c r="S1127" s="240"/>
      <c r="T1127" s="241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2" t="s">
        <v>160</v>
      </c>
      <c r="AU1127" s="242" t="s">
        <v>89</v>
      </c>
      <c r="AV1127" s="13" t="s">
        <v>87</v>
      </c>
      <c r="AW1127" s="13" t="s">
        <v>34</v>
      </c>
      <c r="AX1127" s="13" t="s">
        <v>79</v>
      </c>
      <c r="AY1127" s="242" t="s">
        <v>151</v>
      </c>
    </row>
    <row r="1128" s="13" customFormat="1">
      <c r="A1128" s="13"/>
      <c r="B1128" s="232"/>
      <c r="C1128" s="233"/>
      <c r="D1128" s="234" t="s">
        <v>160</v>
      </c>
      <c r="E1128" s="235" t="s">
        <v>1</v>
      </c>
      <c r="F1128" s="236" t="s">
        <v>1301</v>
      </c>
      <c r="G1128" s="233"/>
      <c r="H1128" s="235" t="s">
        <v>1</v>
      </c>
      <c r="I1128" s="237"/>
      <c r="J1128" s="233"/>
      <c r="K1128" s="233"/>
      <c r="L1128" s="238"/>
      <c r="M1128" s="239"/>
      <c r="N1128" s="240"/>
      <c r="O1128" s="240"/>
      <c r="P1128" s="240"/>
      <c r="Q1128" s="240"/>
      <c r="R1128" s="240"/>
      <c r="S1128" s="240"/>
      <c r="T1128" s="241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2" t="s">
        <v>160</v>
      </c>
      <c r="AU1128" s="242" t="s">
        <v>89</v>
      </c>
      <c r="AV1128" s="13" t="s">
        <v>87</v>
      </c>
      <c r="AW1128" s="13" t="s">
        <v>34</v>
      </c>
      <c r="AX1128" s="13" t="s">
        <v>79</v>
      </c>
      <c r="AY1128" s="242" t="s">
        <v>151</v>
      </c>
    </row>
    <row r="1129" s="14" customFormat="1">
      <c r="A1129" s="14"/>
      <c r="B1129" s="243"/>
      <c r="C1129" s="244"/>
      <c r="D1129" s="234" t="s">
        <v>160</v>
      </c>
      <c r="E1129" s="245" t="s">
        <v>1</v>
      </c>
      <c r="F1129" s="246" t="s">
        <v>1353</v>
      </c>
      <c r="G1129" s="244"/>
      <c r="H1129" s="247">
        <v>31.699999999999999</v>
      </c>
      <c r="I1129" s="248"/>
      <c r="J1129" s="244"/>
      <c r="K1129" s="244"/>
      <c r="L1129" s="249"/>
      <c r="M1129" s="250"/>
      <c r="N1129" s="251"/>
      <c r="O1129" s="251"/>
      <c r="P1129" s="251"/>
      <c r="Q1129" s="251"/>
      <c r="R1129" s="251"/>
      <c r="S1129" s="251"/>
      <c r="T1129" s="252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3" t="s">
        <v>160</v>
      </c>
      <c r="AU1129" s="253" t="s">
        <v>89</v>
      </c>
      <c r="AV1129" s="14" t="s">
        <v>89</v>
      </c>
      <c r="AW1129" s="14" t="s">
        <v>34</v>
      </c>
      <c r="AX1129" s="14" t="s">
        <v>79</v>
      </c>
      <c r="AY1129" s="253" t="s">
        <v>151</v>
      </c>
    </row>
    <row r="1130" s="13" customFormat="1">
      <c r="A1130" s="13"/>
      <c r="B1130" s="232"/>
      <c r="C1130" s="233"/>
      <c r="D1130" s="234" t="s">
        <v>160</v>
      </c>
      <c r="E1130" s="235" t="s">
        <v>1</v>
      </c>
      <c r="F1130" s="236" t="s">
        <v>1304</v>
      </c>
      <c r="G1130" s="233"/>
      <c r="H1130" s="235" t="s">
        <v>1</v>
      </c>
      <c r="I1130" s="237"/>
      <c r="J1130" s="233"/>
      <c r="K1130" s="233"/>
      <c r="L1130" s="238"/>
      <c r="M1130" s="239"/>
      <c r="N1130" s="240"/>
      <c r="O1130" s="240"/>
      <c r="P1130" s="240"/>
      <c r="Q1130" s="240"/>
      <c r="R1130" s="240"/>
      <c r="S1130" s="240"/>
      <c r="T1130" s="241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2" t="s">
        <v>160</v>
      </c>
      <c r="AU1130" s="242" t="s">
        <v>89</v>
      </c>
      <c r="AV1130" s="13" t="s">
        <v>87</v>
      </c>
      <c r="AW1130" s="13" t="s">
        <v>34</v>
      </c>
      <c r="AX1130" s="13" t="s">
        <v>79</v>
      </c>
      <c r="AY1130" s="242" t="s">
        <v>151</v>
      </c>
    </row>
    <row r="1131" s="14" customFormat="1">
      <c r="A1131" s="14"/>
      <c r="B1131" s="243"/>
      <c r="C1131" s="244"/>
      <c r="D1131" s="234" t="s">
        <v>160</v>
      </c>
      <c r="E1131" s="245" t="s">
        <v>1</v>
      </c>
      <c r="F1131" s="246" t="s">
        <v>1354</v>
      </c>
      <c r="G1131" s="244"/>
      <c r="H1131" s="247">
        <v>10.1</v>
      </c>
      <c r="I1131" s="248"/>
      <c r="J1131" s="244"/>
      <c r="K1131" s="244"/>
      <c r="L1131" s="249"/>
      <c r="M1131" s="250"/>
      <c r="N1131" s="251"/>
      <c r="O1131" s="251"/>
      <c r="P1131" s="251"/>
      <c r="Q1131" s="251"/>
      <c r="R1131" s="251"/>
      <c r="S1131" s="251"/>
      <c r="T1131" s="25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3" t="s">
        <v>160</v>
      </c>
      <c r="AU1131" s="253" t="s">
        <v>89</v>
      </c>
      <c r="AV1131" s="14" t="s">
        <v>89</v>
      </c>
      <c r="AW1131" s="14" t="s">
        <v>34</v>
      </c>
      <c r="AX1131" s="14" t="s">
        <v>79</v>
      </c>
      <c r="AY1131" s="253" t="s">
        <v>151</v>
      </c>
    </row>
    <row r="1132" s="15" customFormat="1">
      <c r="A1132" s="15"/>
      <c r="B1132" s="254"/>
      <c r="C1132" s="255"/>
      <c r="D1132" s="234" t="s">
        <v>160</v>
      </c>
      <c r="E1132" s="256" t="s">
        <v>1</v>
      </c>
      <c r="F1132" s="257" t="s">
        <v>166</v>
      </c>
      <c r="G1132" s="255"/>
      <c r="H1132" s="258">
        <v>41.799999999999997</v>
      </c>
      <c r="I1132" s="259"/>
      <c r="J1132" s="255"/>
      <c r="K1132" s="255"/>
      <c r="L1132" s="260"/>
      <c r="M1132" s="261"/>
      <c r="N1132" s="262"/>
      <c r="O1132" s="262"/>
      <c r="P1132" s="262"/>
      <c r="Q1132" s="262"/>
      <c r="R1132" s="262"/>
      <c r="S1132" s="262"/>
      <c r="T1132" s="263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64" t="s">
        <v>160</v>
      </c>
      <c r="AU1132" s="264" t="s">
        <v>89</v>
      </c>
      <c r="AV1132" s="15" t="s">
        <v>158</v>
      </c>
      <c r="AW1132" s="15" t="s">
        <v>34</v>
      </c>
      <c r="AX1132" s="15" t="s">
        <v>87</v>
      </c>
      <c r="AY1132" s="264" t="s">
        <v>151</v>
      </c>
    </row>
    <row r="1133" s="2" customFormat="1" ht="16.5" customHeight="1">
      <c r="A1133" s="39"/>
      <c r="B1133" s="40"/>
      <c r="C1133" s="219" t="s">
        <v>1359</v>
      </c>
      <c r="D1133" s="219" t="s">
        <v>153</v>
      </c>
      <c r="E1133" s="220" t="s">
        <v>1360</v>
      </c>
      <c r="F1133" s="221" t="s">
        <v>1361</v>
      </c>
      <c r="G1133" s="222" t="s">
        <v>180</v>
      </c>
      <c r="H1133" s="223">
        <v>1.788</v>
      </c>
      <c r="I1133" s="224"/>
      <c r="J1133" s="225">
        <f>ROUND(I1133*H1133,2)</f>
        <v>0</v>
      </c>
      <c r="K1133" s="221" t="s">
        <v>157</v>
      </c>
      <c r="L1133" s="45"/>
      <c r="M1133" s="226" t="s">
        <v>1</v>
      </c>
      <c r="N1133" s="227" t="s">
        <v>44</v>
      </c>
      <c r="O1133" s="92"/>
      <c r="P1133" s="228">
        <f>O1133*H1133</f>
        <v>0</v>
      </c>
      <c r="Q1133" s="228">
        <v>0</v>
      </c>
      <c r="R1133" s="228">
        <f>Q1133*H1133</f>
        <v>0</v>
      </c>
      <c r="S1133" s="228">
        <v>0</v>
      </c>
      <c r="T1133" s="229">
        <f>S1133*H1133</f>
        <v>0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30" t="s">
        <v>209</v>
      </c>
      <c r="AT1133" s="230" t="s">
        <v>153</v>
      </c>
      <c r="AU1133" s="230" t="s">
        <v>89</v>
      </c>
      <c r="AY1133" s="18" t="s">
        <v>151</v>
      </c>
      <c r="BE1133" s="231">
        <f>IF(N1133="základní",J1133,0)</f>
        <v>0</v>
      </c>
      <c r="BF1133" s="231">
        <f>IF(N1133="snížená",J1133,0)</f>
        <v>0</v>
      </c>
      <c r="BG1133" s="231">
        <f>IF(N1133="zákl. přenesená",J1133,0)</f>
        <v>0</v>
      </c>
      <c r="BH1133" s="231">
        <f>IF(N1133="sníž. přenesená",J1133,0)</f>
        <v>0</v>
      </c>
      <c r="BI1133" s="231">
        <f>IF(N1133="nulová",J1133,0)</f>
        <v>0</v>
      </c>
      <c r="BJ1133" s="18" t="s">
        <v>87</v>
      </c>
      <c r="BK1133" s="231">
        <f>ROUND(I1133*H1133,2)</f>
        <v>0</v>
      </c>
      <c r="BL1133" s="18" t="s">
        <v>209</v>
      </c>
      <c r="BM1133" s="230" t="s">
        <v>1362</v>
      </c>
    </row>
    <row r="1134" s="12" customFormat="1" ht="22.8" customHeight="1">
      <c r="A1134" s="12"/>
      <c r="B1134" s="203"/>
      <c r="C1134" s="204"/>
      <c r="D1134" s="205" t="s">
        <v>78</v>
      </c>
      <c r="E1134" s="217" t="s">
        <v>1363</v>
      </c>
      <c r="F1134" s="217" t="s">
        <v>1364</v>
      </c>
      <c r="G1134" s="204"/>
      <c r="H1134" s="204"/>
      <c r="I1134" s="207"/>
      <c r="J1134" s="218">
        <f>BK1134</f>
        <v>0</v>
      </c>
      <c r="K1134" s="204"/>
      <c r="L1134" s="209"/>
      <c r="M1134" s="210"/>
      <c r="N1134" s="211"/>
      <c r="O1134" s="211"/>
      <c r="P1134" s="212">
        <f>SUM(P1135:P1422)</f>
        <v>0</v>
      </c>
      <c r="Q1134" s="211"/>
      <c r="R1134" s="212">
        <f>SUM(R1135:R1422)</f>
        <v>17.113375999999999</v>
      </c>
      <c r="S1134" s="211"/>
      <c r="T1134" s="213">
        <f>SUM(T1135:T1422)</f>
        <v>0</v>
      </c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R1134" s="214" t="s">
        <v>89</v>
      </c>
      <c r="AT1134" s="215" t="s">
        <v>78</v>
      </c>
      <c r="AU1134" s="215" t="s">
        <v>87</v>
      </c>
      <c r="AY1134" s="214" t="s">
        <v>151</v>
      </c>
      <c r="BK1134" s="216">
        <f>SUM(BK1135:BK1422)</f>
        <v>0</v>
      </c>
    </row>
    <row r="1135" s="2" customFormat="1" ht="16.5" customHeight="1">
      <c r="A1135" s="39"/>
      <c r="B1135" s="40"/>
      <c r="C1135" s="219" t="s">
        <v>1365</v>
      </c>
      <c r="D1135" s="219" t="s">
        <v>153</v>
      </c>
      <c r="E1135" s="220" t="s">
        <v>1366</v>
      </c>
      <c r="F1135" s="221" t="s">
        <v>1367</v>
      </c>
      <c r="G1135" s="222" t="s">
        <v>208</v>
      </c>
      <c r="H1135" s="223">
        <v>148</v>
      </c>
      <c r="I1135" s="224"/>
      <c r="J1135" s="225">
        <f>ROUND(I1135*H1135,2)</f>
        <v>0</v>
      </c>
      <c r="K1135" s="221" t="s">
        <v>157</v>
      </c>
      <c r="L1135" s="45"/>
      <c r="M1135" s="226" t="s">
        <v>1</v>
      </c>
      <c r="N1135" s="227" t="s">
        <v>44</v>
      </c>
      <c r="O1135" s="92"/>
      <c r="P1135" s="228">
        <f>O1135*H1135</f>
        <v>0</v>
      </c>
      <c r="Q1135" s="228">
        <v>0</v>
      </c>
      <c r="R1135" s="228">
        <f>Q1135*H1135</f>
        <v>0</v>
      </c>
      <c r="S1135" s="228">
        <v>0</v>
      </c>
      <c r="T1135" s="229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30" t="s">
        <v>209</v>
      </c>
      <c r="AT1135" s="230" t="s">
        <v>153</v>
      </c>
      <c r="AU1135" s="230" t="s">
        <v>89</v>
      </c>
      <c r="AY1135" s="18" t="s">
        <v>151</v>
      </c>
      <c r="BE1135" s="231">
        <f>IF(N1135="základní",J1135,0)</f>
        <v>0</v>
      </c>
      <c r="BF1135" s="231">
        <f>IF(N1135="snížená",J1135,0)</f>
        <v>0</v>
      </c>
      <c r="BG1135" s="231">
        <f>IF(N1135="zákl. přenesená",J1135,0)</f>
        <v>0</v>
      </c>
      <c r="BH1135" s="231">
        <f>IF(N1135="sníž. přenesená",J1135,0)</f>
        <v>0</v>
      </c>
      <c r="BI1135" s="231">
        <f>IF(N1135="nulová",J1135,0)</f>
        <v>0</v>
      </c>
      <c r="BJ1135" s="18" t="s">
        <v>87</v>
      </c>
      <c r="BK1135" s="231">
        <f>ROUND(I1135*H1135,2)</f>
        <v>0</v>
      </c>
      <c r="BL1135" s="18" t="s">
        <v>209</v>
      </c>
      <c r="BM1135" s="230" t="s">
        <v>1368</v>
      </c>
    </row>
    <row r="1136" s="13" customFormat="1">
      <c r="A1136" s="13"/>
      <c r="B1136" s="232"/>
      <c r="C1136" s="233"/>
      <c r="D1136" s="234" t="s">
        <v>160</v>
      </c>
      <c r="E1136" s="235" t="s">
        <v>1</v>
      </c>
      <c r="F1136" s="236" t="s">
        <v>1369</v>
      </c>
      <c r="G1136" s="233"/>
      <c r="H1136" s="235" t="s">
        <v>1</v>
      </c>
      <c r="I1136" s="237"/>
      <c r="J1136" s="233"/>
      <c r="K1136" s="233"/>
      <c r="L1136" s="238"/>
      <c r="M1136" s="239"/>
      <c r="N1136" s="240"/>
      <c r="O1136" s="240"/>
      <c r="P1136" s="240"/>
      <c r="Q1136" s="240"/>
      <c r="R1136" s="240"/>
      <c r="S1136" s="240"/>
      <c r="T1136" s="241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2" t="s">
        <v>160</v>
      </c>
      <c r="AU1136" s="242" t="s">
        <v>89</v>
      </c>
      <c r="AV1136" s="13" t="s">
        <v>87</v>
      </c>
      <c r="AW1136" s="13" t="s">
        <v>34</v>
      </c>
      <c r="AX1136" s="13" t="s">
        <v>79</v>
      </c>
      <c r="AY1136" s="242" t="s">
        <v>151</v>
      </c>
    </row>
    <row r="1137" s="14" customFormat="1">
      <c r="A1137" s="14"/>
      <c r="B1137" s="243"/>
      <c r="C1137" s="244"/>
      <c r="D1137" s="234" t="s">
        <v>160</v>
      </c>
      <c r="E1137" s="245" t="s">
        <v>1</v>
      </c>
      <c r="F1137" s="246" t="s">
        <v>1370</v>
      </c>
      <c r="G1137" s="244"/>
      <c r="H1137" s="247">
        <v>7</v>
      </c>
      <c r="I1137" s="248"/>
      <c r="J1137" s="244"/>
      <c r="K1137" s="244"/>
      <c r="L1137" s="249"/>
      <c r="M1137" s="250"/>
      <c r="N1137" s="251"/>
      <c r="O1137" s="251"/>
      <c r="P1137" s="251"/>
      <c r="Q1137" s="251"/>
      <c r="R1137" s="251"/>
      <c r="S1137" s="251"/>
      <c r="T1137" s="252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3" t="s">
        <v>160</v>
      </c>
      <c r="AU1137" s="253" t="s">
        <v>89</v>
      </c>
      <c r="AV1137" s="14" t="s">
        <v>89</v>
      </c>
      <c r="AW1137" s="14" t="s">
        <v>34</v>
      </c>
      <c r="AX1137" s="14" t="s">
        <v>79</v>
      </c>
      <c r="AY1137" s="253" t="s">
        <v>151</v>
      </c>
    </row>
    <row r="1138" s="16" customFormat="1">
      <c r="A1138" s="16"/>
      <c r="B1138" s="275"/>
      <c r="C1138" s="276"/>
      <c r="D1138" s="234" t="s">
        <v>160</v>
      </c>
      <c r="E1138" s="277" t="s">
        <v>1</v>
      </c>
      <c r="F1138" s="278" t="s">
        <v>432</v>
      </c>
      <c r="G1138" s="276"/>
      <c r="H1138" s="279">
        <v>7</v>
      </c>
      <c r="I1138" s="280"/>
      <c r="J1138" s="276"/>
      <c r="K1138" s="276"/>
      <c r="L1138" s="281"/>
      <c r="M1138" s="282"/>
      <c r="N1138" s="283"/>
      <c r="O1138" s="283"/>
      <c r="P1138" s="283"/>
      <c r="Q1138" s="283"/>
      <c r="R1138" s="283"/>
      <c r="S1138" s="283"/>
      <c r="T1138" s="284"/>
      <c r="U1138" s="16"/>
      <c r="V1138" s="16"/>
      <c r="W1138" s="16"/>
      <c r="X1138" s="16"/>
      <c r="Y1138" s="16"/>
      <c r="Z1138" s="16"/>
      <c r="AA1138" s="16"/>
      <c r="AB1138" s="16"/>
      <c r="AC1138" s="16"/>
      <c r="AD1138" s="16"/>
      <c r="AE1138" s="16"/>
      <c r="AT1138" s="285" t="s">
        <v>160</v>
      </c>
      <c r="AU1138" s="285" t="s">
        <v>89</v>
      </c>
      <c r="AV1138" s="16" t="s">
        <v>176</v>
      </c>
      <c r="AW1138" s="16" t="s">
        <v>34</v>
      </c>
      <c r="AX1138" s="16" t="s">
        <v>79</v>
      </c>
      <c r="AY1138" s="285" t="s">
        <v>151</v>
      </c>
    </row>
    <row r="1139" s="13" customFormat="1">
      <c r="A1139" s="13"/>
      <c r="B1139" s="232"/>
      <c r="C1139" s="233"/>
      <c r="D1139" s="234" t="s">
        <v>160</v>
      </c>
      <c r="E1139" s="235" t="s">
        <v>1</v>
      </c>
      <c r="F1139" s="236" t="s">
        <v>1371</v>
      </c>
      <c r="G1139" s="233"/>
      <c r="H1139" s="235" t="s">
        <v>1</v>
      </c>
      <c r="I1139" s="237"/>
      <c r="J1139" s="233"/>
      <c r="K1139" s="233"/>
      <c r="L1139" s="238"/>
      <c r="M1139" s="239"/>
      <c r="N1139" s="240"/>
      <c r="O1139" s="240"/>
      <c r="P1139" s="240"/>
      <c r="Q1139" s="240"/>
      <c r="R1139" s="240"/>
      <c r="S1139" s="240"/>
      <c r="T1139" s="241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2" t="s">
        <v>160</v>
      </c>
      <c r="AU1139" s="242" t="s">
        <v>89</v>
      </c>
      <c r="AV1139" s="13" t="s">
        <v>87</v>
      </c>
      <c r="AW1139" s="13" t="s">
        <v>34</v>
      </c>
      <c r="AX1139" s="13" t="s">
        <v>79</v>
      </c>
      <c r="AY1139" s="242" t="s">
        <v>151</v>
      </c>
    </row>
    <row r="1140" s="13" customFormat="1">
      <c r="A1140" s="13"/>
      <c r="B1140" s="232"/>
      <c r="C1140" s="233"/>
      <c r="D1140" s="234" t="s">
        <v>160</v>
      </c>
      <c r="E1140" s="235" t="s">
        <v>1</v>
      </c>
      <c r="F1140" s="236" t="s">
        <v>800</v>
      </c>
      <c r="G1140" s="233"/>
      <c r="H1140" s="235" t="s">
        <v>1</v>
      </c>
      <c r="I1140" s="237"/>
      <c r="J1140" s="233"/>
      <c r="K1140" s="233"/>
      <c r="L1140" s="238"/>
      <c r="M1140" s="239"/>
      <c r="N1140" s="240"/>
      <c r="O1140" s="240"/>
      <c r="P1140" s="240"/>
      <c r="Q1140" s="240"/>
      <c r="R1140" s="240"/>
      <c r="S1140" s="240"/>
      <c r="T1140" s="241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2" t="s">
        <v>160</v>
      </c>
      <c r="AU1140" s="242" t="s">
        <v>89</v>
      </c>
      <c r="AV1140" s="13" t="s">
        <v>87</v>
      </c>
      <c r="AW1140" s="13" t="s">
        <v>34</v>
      </c>
      <c r="AX1140" s="13" t="s">
        <v>79</v>
      </c>
      <c r="AY1140" s="242" t="s">
        <v>151</v>
      </c>
    </row>
    <row r="1141" s="14" customFormat="1">
      <c r="A1141" s="14"/>
      <c r="B1141" s="243"/>
      <c r="C1141" s="244"/>
      <c r="D1141" s="234" t="s">
        <v>160</v>
      </c>
      <c r="E1141" s="245" t="s">
        <v>1</v>
      </c>
      <c r="F1141" s="246" t="s">
        <v>1302</v>
      </c>
      <c r="G1141" s="244"/>
      <c r="H1141" s="247">
        <v>75.799999999999997</v>
      </c>
      <c r="I1141" s="248"/>
      <c r="J1141" s="244"/>
      <c r="K1141" s="244"/>
      <c r="L1141" s="249"/>
      <c r="M1141" s="250"/>
      <c r="N1141" s="251"/>
      <c r="O1141" s="251"/>
      <c r="P1141" s="251"/>
      <c r="Q1141" s="251"/>
      <c r="R1141" s="251"/>
      <c r="S1141" s="251"/>
      <c r="T1141" s="252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3" t="s">
        <v>160</v>
      </c>
      <c r="AU1141" s="253" t="s">
        <v>89</v>
      </c>
      <c r="AV1141" s="14" t="s">
        <v>89</v>
      </c>
      <c r="AW1141" s="14" t="s">
        <v>34</v>
      </c>
      <c r="AX1141" s="14" t="s">
        <v>79</v>
      </c>
      <c r="AY1141" s="253" t="s">
        <v>151</v>
      </c>
    </row>
    <row r="1142" s="14" customFormat="1">
      <c r="A1142" s="14"/>
      <c r="B1142" s="243"/>
      <c r="C1142" s="244"/>
      <c r="D1142" s="234" t="s">
        <v>160</v>
      </c>
      <c r="E1142" s="245" t="s">
        <v>1</v>
      </c>
      <c r="F1142" s="246" t="s">
        <v>1372</v>
      </c>
      <c r="G1142" s="244"/>
      <c r="H1142" s="247">
        <v>8.1999999999999993</v>
      </c>
      <c r="I1142" s="248"/>
      <c r="J1142" s="244"/>
      <c r="K1142" s="244"/>
      <c r="L1142" s="249"/>
      <c r="M1142" s="250"/>
      <c r="N1142" s="251"/>
      <c r="O1142" s="251"/>
      <c r="P1142" s="251"/>
      <c r="Q1142" s="251"/>
      <c r="R1142" s="251"/>
      <c r="S1142" s="251"/>
      <c r="T1142" s="252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3" t="s">
        <v>160</v>
      </c>
      <c r="AU1142" s="253" t="s">
        <v>89</v>
      </c>
      <c r="AV1142" s="14" t="s">
        <v>89</v>
      </c>
      <c r="AW1142" s="14" t="s">
        <v>34</v>
      </c>
      <c r="AX1142" s="14" t="s">
        <v>79</v>
      </c>
      <c r="AY1142" s="253" t="s">
        <v>151</v>
      </c>
    </row>
    <row r="1143" s="16" customFormat="1">
      <c r="A1143" s="16"/>
      <c r="B1143" s="275"/>
      <c r="C1143" s="276"/>
      <c r="D1143" s="234" t="s">
        <v>160</v>
      </c>
      <c r="E1143" s="277" t="s">
        <v>1</v>
      </c>
      <c r="F1143" s="278" t="s">
        <v>510</v>
      </c>
      <c r="G1143" s="276"/>
      <c r="H1143" s="279">
        <v>84</v>
      </c>
      <c r="I1143" s="280"/>
      <c r="J1143" s="276"/>
      <c r="K1143" s="276"/>
      <c r="L1143" s="281"/>
      <c r="M1143" s="282"/>
      <c r="N1143" s="283"/>
      <c r="O1143" s="283"/>
      <c r="P1143" s="283"/>
      <c r="Q1143" s="283"/>
      <c r="R1143" s="283"/>
      <c r="S1143" s="283"/>
      <c r="T1143" s="284"/>
      <c r="U1143" s="16"/>
      <c r="V1143" s="16"/>
      <c r="W1143" s="16"/>
      <c r="X1143" s="16"/>
      <c r="Y1143" s="16"/>
      <c r="Z1143" s="16"/>
      <c r="AA1143" s="16"/>
      <c r="AB1143" s="16"/>
      <c r="AC1143" s="16"/>
      <c r="AD1143" s="16"/>
      <c r="AE1143" s="16"/>
      <c r="AT1143" s="285" t="s">
        <v>160</v>
      </c>
      <c r="AU1143" s="285" t="s">
        <v>89</v>
      </c>
      <c r="AV1143" s="16" t="s">
        <v>176</v>
      </c>
      <c r="AW1143" s="16" t="s">
        <v>34</v>
      </c>
      <c r="AX1143" s="16" t="s">
        <v>79</v>
      </c>
      <c r="AY1143" s="285" t="s">
        <v>151</v>
      </c>
    </row>
    <row r="1144" s="13" customFormat="1">
      <c r="A1144" s="13"/>
      <c r="B1144" s="232"/>
      <c r="C1144" s="233"/>
      <c r="D1144" s="234" t="s">
        <v>160</v>
      </c>
      <c r="E1144" s="235" t="s">
        <v>1</v>
      </c>
      <c r="F1144" s="236" t="s">
        <v>1373</v>
      </c>
      <c r="G1144" s="233"/>
      <c r="H1144" s="235" t="s">
        <v>1</v>
      </c>
      <c r="I1144" s="237"/>
      <c r="J1144" s="233"/>
      <c r="K1144" s="233"/>
      <c r="L1144" s="238"/>
      <c r="M1144" s="239"/>
      <c r="N1144" s="240"/>
      <c r="O1144" s="240"/>
      <c r="P1144" s="240"/>
      <c r="Q1144" s="240"/>
      <c r="R1144" s="240"/>
      <c r="S1144" s="240"/>
      <c r="T1144" s="241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2" t="s">
        <v>160</v>
      </c>
      <c r="AU1144" s="242" t="s">
        <v>89</v>
      </c>
      <c r="AV1144" s="13" t="s">
        <v>87</v>
      </c>
      <c r="AW1144" s="13" t="s">
        <v>34</v>
      </c>
      <c r="AX1144" s="13" t="s">
        <v>79</v>
      </c>
      <c r="AY1144" s="242" t="s">
        <v>151</v>
      </c>
    </row>
    <row r="1145" s="14" customFormat="1">
      <c r="A1145" s="14"/>
      <c r="B1145" s="243"/>
      <c r="C1145" s="244"/>
      <c r="D1145" s="234" t="s">
        <v>160</v>
      </c>
      <c r="E1145" s="245" t="s">
        <v>1</v>
      </c>
      <c r="F1145" s="246" t="s">
        <v>821</v>
      </c>
      <c r="G1145" s="244"/>
      <c r="H1145" s="247">
        <v>38</v>
      </c>
      <c r="I1145" s="248"/>
      <c r="J1145" s="244"/>
      <c r="K1145" s="244"/>
      <c r="L1145" s="249"/>
      <c r="M1145" s="250"/>
      <c r="N1145" s="251"/>
      <c r="O1145" s="251"/>
      <c r="P1145" s="251"/>
      <c r="Q1145" s="251"/>
      <c r="R1145" s="251"/>
      <c r="S1145" s="251"/>
      <c r="T1145" s="252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3" t="s">
        <v>160</v>
      </c>
      <c r="AU1145" s="253" t="s">
        <v>89</v>
      </c>
      <c r="AV1145" s="14" t="s">
        <v>89</v>
      </c>
      <c r="AW1145" s="14" t="s">
        <v>34</v>
      </c>
      <c r="AX1145" s="14" t="s">
        <v>79</v>
      </c>
      <c r="AY1145" s="253" t="s">
        <v>151</v>
      </c>
    </row>
    <row r="1146" s="14" customFormat="1">
      <c r="A1146" s="14"/>
      <c r="B1146" s="243"/>
      <c r="C1146" s="244"/>
      <c r="D1146" s="234" t="s">
        <v>160</v>
      </c>
      <c r="E1146" s="245" t="s">
        <v>1</v>
      </c>
      <c r="F1146" s="246" t="s">
        <v>1374</v>
      </c>
      <c r="G1146" s="244"/>
      <c r="H1146" s="247">
        <v>2</v>
      </c>
      <c r="I1146" s="248"/>
      <c r="J1146" s="244"/>
      <c r="K1146" s="244"/>
      <c r="L1146" s="249"/>
      <c r="M1146" s="250"/>
      <c r="N1146" s="251"/>
      <c r="O1146" s="251"/>
      <c r="P1146" s="251"/>
      <c r="Q1146" s="251"/>
      <c r="R1146" s="251"/>
      <c r="S1146" s="251"/>
      <c r="T1146" s="252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3" t="s">
        <v>160</v>
      </c>
      <c r="AU1146" s="253" t="s">
        <v>89</v>
      </c>
      <c r="AV1146" s="14" t="s">
        <v>89</v>
      </c>
      <c r="AW1146" s="14" t="s">
        <v>34</v>
      </c>
      <c r="AX1146" s="14" t="s">
        <v>79</v>
      </c>
      <c r="AY1146" s="253" t="s">
        <v>151</v>
      </c>
    </row>
    <row r="1147" s="16" customFormat="1">
      <c r="A1147" s="16"/>
      <c r="B1147" s="275"/>
      <c r="C1147" s="276"/>
      <c r="D1147" s="234" t="s">
        <v>160</v>
      </c>
      <c r="E1147" s="277" t="s">
        <v>1</v>
      </c>
      <c r="F1147" s="278" t="s">
        <v>517</v>
      </c>
      <c r="G1147" s="276"/>
      <c r="H1147" s="279">
        <v>40</v>
      </c>
      <c r="I1147" s="280"/>
      <c r="J1147" s="276"/>
      <c r="K1147" s="276"/>
      <c r="L1147" s="281"/>
      <c r="M1147" s="282"/>
      <c r="N1147" s="283"/>
      <c r="O1147" s="283"/>
      <c r="P1147" s="283"/>
      <c r="Q1147" s="283"/>
      <c r="R1147" s="283"/>
      <c r="S1147" s="283"/>
      <c r="T1147" s="284"/>
      <c r="U1147" s="16"/>
      <c r="V1147" s="16"/>
      <c r="W1147" s="16"/>
      <c r="X1147" s="16"/>
      <c r="Y1147" s="16"/>
      <c r="Z1147" s="16"/>
      <c r="AA1147" s="16"/>
      <c r="AB1147" s="16"/>
      <c r="AC1147" s="16"/>
      <c r="AD1147" s="16"/>
      <c r="AE1147" s="16"/>
      <c r="AT1147" s="285" t="s">
        <v>160</v>
      </c>
      <c r="AU1147" s="285" t="s">
        <v>89</v>
      </c>
      <c r="AV1147" s="16" t="s">
        <v>176</v>
      </c>
      <c r="AW1147" s="16" t="s">
        <v>34</v>
      </c>
      <c r="AX1147" s="16" t="s">
        <v>79</v>
      </c>
      <c r="AY1147" s="285" t="s">
        <v>151</v>
      </c>
    </row>
    <row r="1148" s="13" customFormat="1">
      <c r="A1148" s="13"/>
      <c r="B1148" s="232"/>
      <c r="C1148" s="233"/>
      <c r="D1148" s="234" t="s">
        <v>160</v>
      </c>
      <c r="E1148" s="235" t="s">
        <v>1</v>
      </c>
      <c r="F1148" s="236" t="s">
        <v>1375</v>
      </c>
      <c r="G1148" s="233"/>
      <c r="H1148" s="235" t="s">
        <v>1</v>
      </c>
      <c r="I1148" s="237"/>
      <c r="J1148" s="233"/>
      <c r="K1148" s="233"/>
      <c r="L1148" s="238"/>
      <c r="M1148" s="239"/>
      <c r="N1148" s="240"/>
      <c r="O1148" s="240"/>
      <c r="P1148" s="240"/>
      <c r="Q1148" s="240"/>
      <c r="R1148" s="240"/>
      <c r="S1148" s="240"/>
      <c r="T1148" s="241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2" t="s">
        <v>160</v>
      </c>
      <c r="AU1148" s="242" t="s">
        <v>89</v>
      </c>
      <c r="AV1148" s="13" t="s">
        <v>87</v>
      </c>
      <c r="AW1148" s="13" t="s">
        <v>34</v>
      </c>
      <c r="AX1148" s="13" t="s">
        <v>79</v>
      </c>
      <c r="AY1148" s="242" t="s">
        <v>151</v>
      </c>
    </row>
    <row r="1149" s="14" customFormat="1">
      <c r="A1149" s="14"/>
      <c r="B1149" s="243"/>
      <c r="C1149" s="244"/>
      <c r="D1149" s="234" t="s">
        <v>160</v>
      </c>
      <c r="E1149" s="245" t="s">
        <v>1</v>
      </c>
      <c r="F1149" s="246" t="s">
        <v>828</v>
      </c>
      <c r="G1149" s="244"/>
      <c r="H1149" s="247">
        <v>17</v>
      </c>
      <c r="I1149" s="248"/>
      <c r="J1149" s="244"/>
      <c r="K1149" s="244"/>
      <c r="L1149" s="249"/>
      <c r="M1149" s="250"/>
      <c r="N1149" s="251"/>
      <c r="O1149" s="251"/>
      <c r="P1149" s="251"/>
      <c r="Q1149" s="251"/>
      <c r="R1149" s="251"/>
      <c r="S1149" s="251"/>
      <c r="T1149" s="252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3" t="s">
        <v>160</v>
      </c>
      <c r="AU1149" s="253" t="s">
        <v>89</v>
      </c>
      <c r="AV1149" s="14" t="s">
        <v>89</v>
      </c>
      <c r="AW1149" s="14" t="s">
        <v>34</v>
      </c>
      <c r="AX1149" s="14" t="s">
        <v>79</v>
      </c>
      <c r="AY1149" s="253" t="s">
        <v>151</v>
      </c>
    </row>
    <row r="1150" s="16" customFormat="1">
      <c r="A1150" s="16"/>
      <c r="B1150" s="275"/>
      <c r="C1150" s="276"/>
      <c r="D1150" s="234" t="s">
        <v>160</v>
      </c>
      <c r="E1150" s="277" t="s">
        <v>1</v>
      </c>
      <c r="F1150" s="278" t="s">
        <v>698</v>
      </c>
      <c r="G1150" s="276"/>
      <c r="H1150" s="279">
        <v>17</v>
      </c>
      <c r="I1150" s="280"/>
      <c r="J1150" s="276"/>
      <c r="K1150" s="276"/>
      <c r="L1150" s="281"/>
      <c r="M1150" s="282"/>
      <c r="N1150" s="283"/>
      <c r="O1150" s="283"/>
      <c r="P1150" s="283"/>
      <c r="Q1150" s="283"/>
      <c r="R1150" s="283"/>
      <c r="S1150" s="283"/>
      <c r="T1150" s="284"/>
      <c r="U1150" s="16"/>
      <c r="V1150" s="16"/>
      <c r="W1150" s="16"/>
      <c r="X1150" s="16"/>
      <c r="Y1150" s="16"/>
      <c r="Z1150" s="16"/>
      <c r="AA1150" s="16"/>
      <c r="AB1150" s="16"/>
      <c r="AC1150" s="16"/>
      <c r="AD1150" s="16"/>
      <c r="AE1150" s="16"/>
      <c r="AT1150" s="285" t="s">
        <v>160</v>
      </c>
      <c r="AU1150" s="285" t="s">
        <v>89</v>
      </c>
      <c r="AV1150" s="16" t="s">
        <v>176</v>
      </c>
      <c r="AW1150" s="16" t="s">
        <v>34</v>
      </c>
      <c r="AX1150" s="16" t="s">
        <v>79</v>
      </c>
      <c r="AY1150" s="285" t="s">
        <v>151</v>
      </c>
    </row>
    <row r="1151" s="15" customFormat="1">
      <c r="A1151" s="15"/>
      <c r="B1151" s="254"/>
      <c r="C1151" s="255"/>
      <c r="D1151" s="234" t="s">
        <v>160</v>
      </c>
      <c r="E1151" s="256" t="s">
        <v>1</v>
      </c>
      <c r="F1151" s="257" t="s">
        <v>166</v>
      </c>
      <c r="G1151" s="255"/>
      <c r="H1151" s="258">
        <v>148</v>
      </c>
      <c r="I1151" s="259"/>
      <c r="J1151" s="255"/>
      <c r="K1151" s="255"/>
      <c r="L1151" s="260"/>
      <c r="M1151" s="261"/>
      <c r="N1151" s="262"/>
      <c r="O1151" s="262"/>
      <c r="P1151" s="262"/>
      <c r="Q1151" s="262"/>
      <c r="R1151" s="262"/>
      <c r="S1151" s="262"/>
      <c r="T1151" s="263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64" t="s">
        <v>160</v>
      </c>
      <c r="AU1151" s="264" t="s">
        <v>89</v>
      </c>
      <c r="AV1151" s="15" t="s">
        <v>158</v>
      </c>
      <c r="AW1151" s="15" t="s">
        <v>34</v>
      </c>
      <c r="AX1151" s="15" t="s">
        <v>87</v>
      </c>
      <c r="AY1151" s="264" t="s">
        <v>151</v>
      </c>
    </row>
    <row r="1152" s="2" customFormat="1" ht="16.5" customHeight="1">
      <c r="A1152" s="39"/>
      <c r="B1152" s="40"/>
      <c r="C1152" s="265" t="s">
        <v>1376</v>
      </c>
      <c r="D1152" s="265" t="s">
        <v>177</v>
      </c>
      <c r="E1152" s="266" t="s">
        <v>1377</v>
      </c>
      <c r="F1152" s="267" t="s">
        <v>1378</v>
      </c>
      <c r="G1152" s="268" t="s">
        <v>208</v>
      </c>
      <c r="H1152" s="269">
        <v>7.1399999999999997</v>
      </c>
      <c r="I1152" s="270"/>
      <c r="J1152" s="271">
        <f>ROUND(I1152*H1152,2)</f>
        <v>0</v>
      </c>
      <c r="K1152" s="267" t="s">
        <v>157</v>
      </c>
      <c r="L1152" s="272"/>
      <c r="M1152" s="273" t="s">
        <v>1</v>
      </c>
      <c r="N1152" s="274" t="s">
        <v>44</v>
      </c>
      <c r="O1152" s="92"/>
      <c r="P1152" s="228">
        <f>O1152*H1152</f>
        <v>0</v>
      </c>
      <c r="Q1152" s="228">
        <v>0.0023999999999999998</v>
      </c>
      <c r="R1152" s="228">
        <f>Q1152*H1152</f>
        <v>0.017135999999999998</v>
      </c>
      <c r="S1152" s="228">
        <v>0</v>
      </c>
      <c r="T1152" s="229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30" t="s">
        <v>452</v>
      </c>
      <c r="AT1152" s="230" t="s">
        <v>177</v>
      </c>
      <c r="AU1152" s="230" t="s">
        <v>89</v>
      </c>
      <c r="AY1152" s="18" t="s">
        <v>151</v>
      </c>
      <c r="BE1152" s="231">
        <f>IF(N1152="základní",J1152,0)</f>
        <v>0</v>
      </c>
      <c r="BF1152" s="231">
        <f>IF(N1152="snížená",J1152,0)</f>
        <v>0</v>
      </c>
      <c r="BG1152" s="231">
        <f>IF(N1152="zákl. přenesená",J1152,0)</f>
        <v>0</v>
      </c>
      <c r="BH1152" s="231">
        <f>IF(N1152="sníž. přenesená",J1152,0)</f>
        <v>0</v>
      </c>
      <c r="BI1152" s="231">
        <f>IF(N1152="nulová",J1152,0)</f>
        <v>0</v>
      </c>
      <c r="BJ1152" s="18" t="s">
        <v>87</v>
      </c>
      <c r="BK1152" s="231">
        <f>ROUND(I1152*H1152,2)</f>
        <v>0</v>
      </c>
      <c r="BL1152" s="18" t="s">
        <v>209</v>
      </c>
      <c r="BM1152" s="230" t="s">
        <v>1379</v>
      </c>
    </row>
    <row r="1153" s="13" customFormat="1">
      <c r="A1153" s="13"/>
      <c r="B1153" s="232"/>
      <c r="C1153" s="233"/>
      <c r="D1153" s="234" t="s">
        <v>160</v>
      </c>
      <c r="E1153" s="235" t="s">
        <v>1</v>
      </c>
      <c r="F1153" s="236" t="s">
        <v>1380</v>
      </c>
      <c r="G1153" s="233"/>
      <c r="H1153" s="235" t="s">
        <v>1</v>
      </c>
      <c r="I1153" s="237"/>
      <c r="J1153" s="233"/>
      <c r="K1153" s="233"/>
      <c r="L1153" s="238"/>
      <c r="M1153" s="239"/>
      <c r="N1153" s="240"/>
      <c r="O1153" s="240"/>
      <c r="P1153" s="240"/>
      <c r="Q1153" s="240"/>
      <c r="R1153" s="240"/>
      <c r="S1153" s="240"/>
      <c r="T1153" s="241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42" t="s">
        <v>160</v>
      </c>
      <c r="AU1153" s="242" t="s">
        <v>89</v>
      </c>
      <c r="AV1153" s="13" t="s">
        <v>87</v>
      </c>
      <c r="AW1153" s="13" t="s">
        <v>34</v>
      </c>
      <c r="AX1153" s="13" t="s">
        <v>79</v>
      </c>
      <c r="AY1153" s="242" t="s">
        <v>151</v>
      </c>
    </row>
    <row r="1154" s="14" customFormat="1">
      <c r="A1154" s="14"/>
      <c r="B1154" s="243"/>
      <c r="C1154" s="244"/>
      <c r="D1154" s="234" t="s">
        <v>160</v>
      </c>
      <c r="E1154" s="245" t="s">
        <v>1</v>
      </c>
      <c r="F1154" s="246" t="s">
        <v>1381</v>
      </c>
      <c r="G1154" s="244"/>
      <c r="H1154" s="247">
        <v>7.1399999999999997</v>
      </c>
      <c r="I1154" s="248"/>
      <c r="J1154" s="244"/>
      <c r="K1154" s="244"/>
      <c r="L1154" s="249"/>
      <c r="M1154" s="250"/>
      <c r="N1154" s="251"/>
      <c r="O1154" s="251"/>
      <c r="P1154" s="251"/>
      <c r="Q1154" s="251"/>
      <c r="R1154" s="251"/>
      <c r="S1154" s="251"/>
      <c r="T1154" s="25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3" t="s">
        <v>160</v>
      </c>
      <c r="AU1154" s="253" t="s">
        <v>89</v>
      </c>
      <c r="AV1154" s="14" t="s">
        <v>89</v>
      </c>
      <c r="AW1154" s="14" t="s">
        <v>34</v>
      </c>
      <c r="AX1154" s="14" t="s">
        <v>87</v>
      </c>
      <c r="AY1154" s="253" t="s">
        <v>151</v>
      </c>
    </row>
    <row r="1155" s="2" customFormat="1" ht="16.5" customHeight="1">
      <c r="A1155" s="39"/>
      <c r="B1155" s="40"/>
      <c r="C1155" s="265" t="s">
        <v>1382</v>
      </c>
      <c r="D1155" s="265" t="s">
        <v>177</v>
      </c>
      <c r="E1155" s="266" t="s">
        <v>1383</v>
      </c>
      <c r="F1155" s="267" t="s">
        <v>1384</v>
      </c>
      <c r="G1155" s="268" t="s">
        <v>156</v>
      </c>
      <c r="H1155" s="269">
        <v>6</v>
      </c>
      <c r="I1155" s="270"/>
      <c r="J1155" s="271">
        <f>ROUND(I1155*H1155,2)</f>
        <v>0</v>
      </c>
      <c r="K1155" s="267" t="s">
        <v>157</v>
      </c>
      <c r="L1155" s="272"/>
      <c r="M1155" s="273" t="s">
        <v>1</v>
      </c>
      <c r="N1155" s="274" t="s">
        <v>44</v>
      </c>
      <c r="O1155" s="92"/>
      <c r="P1155" s="228">
        <f>O1155*H1155</f>
        <v>0</v>
      </c>
      <c r="Q1155" s="228">
        <v>0.029999999999999999</v>
      </c>
      <c r="R1155" s="228">
        <f>Q1155*H1155</f>
        <v>0.17999999999999999</v>
      </c>
      <c r="S1155" s="228">
        <v>0</v>
      </c>
      <c r="T1155" s="229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0" t="s">
        <v>452</v>
      </c>
      <c r="AT1155" s="230" t="s">
        <v>177</v>
      </c>
      <c r="AU1155" s="230" t="s">
        <v>89</v>
      </c>
      <c r="AY1155" s="18" t="s">
        <v>151</v>
      </c>
      <c r="BE1155" s="231">
        <f>IF(N1155="základní",J1155,0)</f>
        <v>0</v>
      </c>
      <c r="BF1155" s="231">
        <f>IF(N1155="snížená",J1155,0)</f>
        <v>0</v>
      </c>
      <c r="BG1155" s="231">
        <f>IF(N1155="zákl. přenesená",J1155,0)</f>
        <v>0</v>
      </c>
      <c r="BH1155" s="231">
        <f>IF(N1155="sníž. přenesená",J1155,0)</f>
        <v>0</v>
      </c>
      <c r="BI1155" s="231">
        <f>IF(N1155="nulová",J1155,0)</f>
        <v>0</v>
      </c>
      <c r="BJ1155" s="18" t="s">
        <v>87</v>
      </c>
      <c r="BK1155" s="231">
        <f>ROUND(I1155*H1155,2)</f>
        <v>0</v>
      </c>
      <c r="BL1155" s="18" t="s">
        <v>209</v>
      </c>
      <c r="BM1155" s="230" t="s">
        <v>1385</v>
      </c>
    </row>
    <row r="1156" s="13" customFormat="1">
      <c r="A1156" s="13"/>
      <c r="B1156" s="232"/>
      <c r="C1156" s="233"/>
      <c r="D1156" s="234" t="s">
        <v>160</v>
      </c>
      <c r="E1156" s="235" t="s">
        <v>1</v>
      </c>
      <c r="F1156" s="236" t="s">
        <v>1386</v>
      </c>
      <c r="G1156" s="233"/>
      <c r="H1156" s="235" t="s">
        <v>1</v>
      </c>
      <c r="I1156" s="237"/>
      <c r="J1156" s="233"/>
      <c r="K1156" s="233"/>
      <c r="L1156" s="238"/>
      <c r="M1156" s="239"/>
      <c r="N1156" s="240"/>
      <c r="O1156" s="240"/>
      <c r="P1156" s="240"/>
      <c r="Q1156" s="240"/>
      <c r="R1156" s="240"/>
      <c r="S1156" s="240"/>
      <c r="T1156" s="241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2" t="s">
        <v>160</v>
      </c>
      <c r="AU1156" s="242" t="s">
        <v>89</v>
      </c>
      <c r="AV1156" s="13" t="s">
        <v>87</v>
      </c>
      <c r="AW1156" s="13" t="s">
        <v>34</v>
      </c>
      <c r="AX1156" s="13" t="s">
        <v>79</v>
      </c>
      <c r="AY1156" s="242" t="s">
        <v>151</v>
      </c>
    </row>
    <row r="1157" s="14" customFormat="1">
      <c r="A1157" s="14"/>
      <c r="B1157" s="243"/>
      <c r="C1157" s="244"/>
      <c r="D1157" s="234" t="s">
        <v>160</v>
      </c>
      <c r="E1157" s="245" t="s">
        <v>1</v>
      </c>
      <c r="F1157" s="246" t="s">
        <v>1387</v>
      </c>
      <c r="G1157" s="244"/>
      <c r="H1157" s="247">
        <v>6</v>
      </c>
      <c r="I1157" s="248"/>
      <c r="J1157" s="244"/>
      <c r="K1157" s="244"/>
      <c r="L1157" s="249"/>
      <c r="M1157" s="250"/>
      <c r="N1157" s="251"/>
      <c r="O1157" s="251"/>
      <c r="P1157" s="251"/>
      <c r="Q1157" s="251"/>
      <c r="R1157" s="251"/>
      <c r="S1157" s="251"/>
      <c r="T1157" s="252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3" t="s">
        <v>160</v>
      </c>
      <c r="AU1157" s="253" t="s">
        <v>89</v>
      </c>
      <c r="AV1157" s="14" t="s">
        <v>89</v>
      </c>
      <c r="AW1157" s="14" t="s">
        <v>34</v>
      </c>
      <c r="AX1157" s="14" t="s">
        <v>87</v>
      </c>
      <c r="AY1157" s="253" t="s">
        <v>151</v>
      </c>
    </row>
    <row r="1158" s="2" customFormat="1" ht="16.5" customHeight="1">
      <c r="A1158" s="39"/>
      <c r="B1158" s="40"/>
      <c r="C1158" s="265" t="s">
        <v>1388</v>
      </c>
      <c r="D1158" s="265" t="s">
        <v>177</v>
      </c>
      <c r="E1158" s="266" t="s">
        <v>1389</v>
      </c>
      <c r="F1158" s="267" t="s">
        <v>1390</v>
      </c>
      <c r="G1158" s="268" t="s">
        <v>208</v>
      </c>
      <c r="H1158" s="269">
        <v>41</v>
      </c>
      <c r="I1158" s="270"/>
      <c r="J1158" s="271">
        <f>ROUND(I1158*H1158,2)</f>
        <v>0</v>
      </c>
      <c r="K1158" s="267" t="s">
        <v>157</v>
      </c>
      <c r="L1158" s="272"/>
      <c r="M1158" s="273" t="s">
        <v>1</v>
      </c>
      <c r="N1158" s="274" t="s">
        <v>44</v>
      </c>
      <c r="O1158" s="92"/>
      <c r="P1158" s="228">
        <f>O1158*H1158</f>
        <v>0</v>
      </c>
      <c r="Q1158" s="228">
        <v>0.0011999999999999999</v>
      </c>
      <c r="R1158" s="228">
        <f>Q1158*H1158</f>
        <v>0.049199999999999994</v>
      </c>
      <c r="S1158" s="228">
        <v>0</v>
      </c>
      <c r="T1158" s="229">
        <f>S1158*H1158</f>
        <v>0</v>
      </c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R1158" s="230" t="s">
        <v>452</v>
      </c>
      <c r="AT1158" s="230" t="s">
        <v>177</v>
      </c>
      <c r="AU1158" s="230" t="s">
        <v>89</v>
      </c>
      <c r="AY1158" s="18" t="s">
        <v>151</v>
      </c>
      <c r="BE1158" s="231">
        <f>IF(N1158="základní",J1158,0)</f>
        <v>0</v>
      </c>
      <c r="BF1158" s="231">
        <f>IF(N1158="snížená",J1158,0)</f>
        <v>0</v>
      </c>
      <c r="BG1158" s="231">
        <f>IF(N1158="zákl. přenesená",J1158,0)</f>
        <v>0</v>
      </c>
      <c r="BH1158" s="231">
        <f>IF(N1158="sníž. přenesená",J1158,0)</f>
        <v>0</v>
      </c>
      <c r="BI1158" s="231">
        <f>IF(N1158="nulová",J1158,0)</f>
        <v>0</v>
      </c>
      <c r="BJ1158" s="18" t="s">
        <v>87</v>
      </c>
      <c r="BK1158" s="231">
        <f>ROUND(I1158*H1158,2)</f>
        <v>0</v>
      </c>
      <c r="BL1158" s="18" t="s">
        <v>209</v>
      </c>
      <c r="BM1158" s="230" t="s">
        <v>1391</v>
      </c>
    </row>
    <row r="1159" s="13" customFormat="1">
      <c r="A1159" s="13"/>
      <c r="B1159" s="232"/>
      <c r="C1159" s="233"/>
      <c r="D1159" s="234" t="s">
        <v>160</v>
      </c>
      <c r="E1159" s="235" t="s">
        <v>1</v>
      </c>
      <c r="F1159" s="236" t="s">
        <v>1392</v>
      </c>
      <c r="G1159" s="233"/>
      <c r="H1159" s="235" t="s">
        <v>1</v>
      </c>
      <c r="I1159" s="237"/>
      <c r="J1159" s="233"/>
      <c r="K1159" s="233"/>
      <c r="L1159" s="238"/>
      <c r="M1159" s="239"/>
      <c r="N1159" s="240"/>
      <c r="O1159" s="240"/>
      <c r="P1159" s="240"/>
      <c r="Q1159" s="240"/>
      <c r="R1159" s="240"/>
      <c r="S1159" s="240"/>
      <c r="T1159" s="241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2" t="s">
        <v>160</v>
      </c>
      <c r="AU1159" s="242" t="s">
        <v>89</v>
      </c>
      <c r="AV1159" s="13" t="s">
        <v>87</v>
      </c>
      <c r="AW1159" s="13" t="s">
        <v>34</v>
      </c>
      <c r="AX1159" s="13" t="s">
        <v>79</v>
      </c>
      <c r="AY1159" s="242" t="s">
        <v>151</v>
      </c>
    </row>
    <row r="1160" s="14" customFormat="1">
      <c r="A1160" s="14"/>
      <c r="B1160" s="243"/>
      <c r="C1160" s="244"/>
      <c r="D1160" s="234" t="s">
        <v>160</v>
      </c>
      <c r="E1160" s="245" t="s">
        <v>1</v>
      </c>
      <c r="F1160" s="246" t="s">
        <v>1393</v>
      </c>
      <c r="G1160" s="244"/>
      <c r="H1160" s="247">
        <v>41</v>
      </c>
      <c r="I1160" s="248"/>
      <c r="J1160" s="244"/>
      <c r="K1160" s="244"/>
      <c r="L1160" s="249"/>
      <c r="M1160" s="250"/>
      <c r="N1160" s="251"/>
      <c r="O1160" s="251"/>
      <c r="P1160" s="251"/>
      <c r="Q1160" s="251"/>
      <c r="R1160" s="251"/>
      <c r="S1160" s="251"/>
      <c r="T1160" s="252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3" t="s">
        <v>160</v>
      </c>
      <c r="AU1160" s="253" t="s">
        <v>89</v>
      </c>
      <c r="AV1160" s="14" t="s">
        <v>89</v>
      </c>
      <c r="AW1160" s="14" t="s">
        <v>34</v>
      </c>
      <c r="AX1160" s="14" t="s">
        <v>87</v>
      </c>
      <c r="AY1160" s="253" t="s">
        <v>151</v>
      </c>
    </row>
    <row r="1161" s="2" customFormat="1" ht="16.5" customHeight="1">
      <c r="A1161" s="39"/>
      <c r="B1161" s="40"/>
      <c r="C1161" s="265" t="s">
        <v>1394</v>
      </c>
      <c r="D1161" s="265" t="s">
        <v>177</v>
      </c>
      <c r="E1161" s="266" t="s">
        <v>1395</v>
      </c>
      <c r="F1161" s="267" t="s">
        <v>1396</v>
      </c>
      <c r="G1161" s="268" t="s">
        <v>208</v>
      </c>
      <c r="H1161" s="269">
        <v>18</v>
      </c>
      <c r="I1161" s="270"/>
      <c r="J1161" s="271">
        <f>ROUND(I1161*H1161,2)</f>
        <v>0</v>
      </c>
      <c r="K1161" s="267" t="s">
        <v>157</v>
      </c>
      <c r="L1161" s="272"/>
      <c r="M1161" s="273" t="s">
        <v>1</v>
      </c>
      <c r="N1161" s="274" t="s">
        <v>44</v>
      </c>
      <c r="O1161" s="92"/>
      <c r="P1161" s="228">
        <f>O1161*H1161</f>
        <v>0</v>
      </c>
      <c r="Q1161" s="228">
        <v>0.0023999999999999998</v>
      </c>
      <c r="R1161" s="228">
        <f>Q1161*H1161</f>
        <v>0.043199999999999995</v>
      </c>
      <c r="S1161" s="228">
        <v>0</v>
      </c>
      <c r="T1161" s="229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30" t="s">
        <v>452</v>
      </c>
      <c r="AT1161" s="230" t="s">
        <v>177</v>
      </c>
      <c r="AU1161" s="230" t="s">
        <v>89</v>
      </c>
      <c r="AY1161" s="18" t="s">
        <v>151</v>
      </c>
      <c r="BE1161" s="231">
        <f>IF(N1161="základní",J1161,0)</f>
        <v>0</v>
      </c>
      <c r="BF1161" s="231">
        <f>IF(N1161="snížená",J1161,0)</f>
        <v>0</v>
      </c>
      <c r="BG1161" s="231">
        <f>IF(N1161="zákl. přenesená",J1161,0)</f>
        <v>0</v>
      </c>
      <c r="BH1161" s="231">
        <f>IF(N1161="sníž. přenesená",J1161,0)</f>
        <v>0</v>
      </c>
      <c r="BI1161" s="231">
        <f>IF(N1161="nulová",J1161,0)</f>
        <v>0</v>
      </c>
      <c r="BJ1161" s="18" t="s">
        <v>87</v>
      </c>
      <c r="BK1161" s="231">
        <f>ROUND(I1161*H1161,2)</f>
        <v>0</v>
      </c>
      <c r="BL1161" s="18" t="s">
        <v>209</v>
      </c>
      <c r="BM1161" s="230" t="s">
        <v>1397</v>
      </c>
    </row>
    <row r="1162" s="13" customFormat="1">
      <c r="A1162" s="13"/>
      <c r="B1162" s="232"/>
      <c r="C1162" s="233"/>
      <c r="D1162" s="234" t="s">
        <v>160</v>
      </c>
      <c r="E1162" s="235" t="s">
        <v>1</v>
      </c>
      <c r="F1162" s="236" t="s">
        <v>1398</v>
      </c>
      <c r="G1162" s="233"/>
      <c r="H1162" s="235" t="s">
        <v>1</v>
      </c>
      <c r="I1162" s="237"/>
      <c r="J1162" s="233"/>
      <c r="K1162" s="233"/>
      <c r="L1162" s="238"/>
      <c r="M1162" s="239"/>
      <c r="N1162" s="240"/>
      <c r="O1162" s="240"/>
      <c r="P1162" s="240"/>
      <c r="Q1162" s="240"/>
      <c r="R1162" s="240"/>
      <c r="S1162" s="240"/>
      <c r="T1162" s="241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2" t="s">
        <v>160</v>
      </c>
      <c r="AU1162" s="242" t="s">
        <v>89</v>
      </c>
      <c r="AV1162" s="13" t="s">
        <v>87</v>
      </c>
      <c r="AW1162" s="13" t="s">
        <v>34</v>
      </c>
      <c r="AX1162" s="13" t="s">
        <v>79</v>
      </c>
      <c r="AY1162" s="242" t="s">
        <v>151</v>
      </c>
    </row>
    <row r="1163" s="14" customFormat="1">
      <c r="A1163" s="14"/>
      <c r="B1163" s="243"/>
      <c r="C1163" s="244"/>
      <c r="D1163" s="234" t="s">
        <v>160</v>
      </c>
      <c r="E1163" s="245" t="s">
        <v>1</v>
      </c>
      <c r="F1163" s="246" t="s">
        <v>1399</v>
      </c>
      <c r="G1163" s="244"/>
      <c r="H1163" s="247">
        <v>18</v>
      </c>
      <c r="I1163" s="248"/>
      <c r="J1163" s="244"/>
      <c r="K1163" s="244"/>
      <c r="L1163" s="249"/>
      <c r="M1163" s="250"/>
      <c r="N1163" s="251"/>
      <c r="O1163" s="251"/>
      <c r="P1163" s="251"/>
      <c r="Q1163" s="251"/>
      <c r="R1163" s="251"/>
      <c r="S1163" s="251"/>
      <c r="T1163" s="252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3" t="s">
        <v>160</v>
      </c>
      <c r="AU1163" s="253" t="s">
        <v>89</v>
      </c>
      <c r="AV1163" s="14" t="s">
        <v>89</v>
      </c>
      <c r="AW1163" s="14" t="s">
        <v>34</v>
      </c>
      <c r="AX1163" s="14" t="s">
        <v>87</v>
      </c>
      <c r="AY1163" s="253" t="s">
        <v>151</v>
      </c>
    </row>
    <row r="1164" s="2" customFormat="1" ht="16.5" customHeight="1">
      <c r="A1164" s="39"/>
      <c r="B1164" s="40"/>
      <c r="C1164" s="219" t="s">
        <v>1400</v>
      </c>
      <c r="D1164" s="219" t="s">
        <v>153</v>
      </c>
      <c r="E1164" s="220" t="s">
        <v>1401</v>
      </c>
      <c r="F1164" s="221" t="s">
        <v>1402</v>
      </c>
      <c r="G1164" s="222" t="s">
        <v>208</v>
      </c>
      <c r="H1164" s="223">
        <v>155</v>
      </c>
      <c r="I1164" s="224"/>
      <c r="J1164" s="225">
        <f>ROUND(I1164*H1164,2)</f>
        <v>0</v>
      </c>
      <c r="K1164" s="221" t="s">
        <v>157</v>
      </c>
      <c r="L1164" s="45"/>
      <c r="M1164" s="226" t="s">
        <v>1</v>
      </c>
      <c r="N1164" s="227" t="s">
        <v>44</v>
      </c>
      <c r="O1164" s="92"/>
      <c r="P1164" s="228">
        <f>O1164*H1164</f>
        <v>0</v>
      </c>
      <c r="Q1164" s="228">
        <v>0</v>
      </c>
      <c r="R1164" s="228">
        <f>Q1164*H1164</f>
        <v>0</v>
      </c>
      <c r="S1164" s="228">
        <v>0</v>
      </c>
      <c r="T1164" s="229">
        <f>S1164*H1164</f>
        <v>0</v>
      </c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R1164" s="230" t="s">
        <v>209</v>
      </c>
      <c r="AT1164" s="230" t="s">
        <v>153</v>
      </c>
      <c r="AU1164" s="230" t="s">
        <v>89</v>
      </c>
      <c r="AY1164" s="18" t="s">
        <v>151</v>
      </c>
      <c r="BE1164" s="231">
        <f>IF(N1164="základní",J1164,0)</f>
        <v>0</v>
      </c>
      <c r="BF1164" s="231">
        <f>IF(N1164="snížená",J1164,0)</f>
        <v>0</v>
      </c>
      <c r="BG1164" s="231">
        <f>IF(N1164="zákl. přenesená",J1164,0)</f>
        <v>0</v>
      </c>
      <c r="BH1164" s="231">
        <f>IF(N1164="sníž. přenesená",J1164,0)</f>
        <v>0</v>
      </c>
      <c r="BI1164" s="231">
        <f>IF(N1164="nulová",J1164,0)</f>
        <v>0</v>
      </c>
      <c r="BJ1164" s="18" t="s">
        <v>87</v>
      </c>
      <c r="BK1164" s="231">
        <f>ROUND(I1164*H1164,2)</f>
        <v>0</v>
      </c>
      <c r="BL1164" s="18" t="s">
        <v>209</v>
      </c>
      <c r="BM1164" s="230" t="s">
        <v>1403</v>
      </c>
    </row>
    <row r="1165" s="13" customFormat="1">
      <c r="A1165" s="13"/>
      <c r="B1165" s="232"/>
      <c r="C1165" s="233"/>
      <c r="D1165" s="234" t="s">
        <v>160</v>
      </c>
      <c r="E1165" s="235" t="s">
        <v>1</v>
      </c>
      <c r="F1165" s="236" t="s">
        <v>1404</v>
      </c>
      <c r="G1165" s="233"/>
      <c r="H1165" s="235" t="s">
        <v>1</v>
      </c>
      <c r="I1165" s="237"/>
      <c r="J1165" s="233"/>
      <c r="K1165" s="233"/>
      <c r="L1165" s="238"/>
      <c r="M1165" s="239"/>
      <c r="N1165" s="240"/>
      <c r="O1165" s="240"/>
      <c r="P1165" s="240"/>
      <c r="Q1165" s="240"/>
      <c r="R1165" s="240"/>
      <c r="S1165" s="240"/>
      <c r="T1165" s="241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2" t="s">
        <v>160</v>
      </c>
      <c r="AU1165" s="242" t="s">
        <v>89</v>
      </c>
      <c r="AV1165" s="13" t="s">
        <v>87</v>
      </c>
      <c r="AW1165" s="13" t="s">
        <v>34</v>
      </c>
      <c r="AX1165" s="13" t="s">
        <v>79</v>
      </c>
      <c r="AY1165" s="242" t="s">
        <v>151</v>
      </c>
    </row>
    <row r="1166" s="14" customFormat="1">
      <c r="A1166" s="14"/>
      <c r="B1166" s="243"/>
      <c r="C1166" s="244"/>
      <c r="D1166" s="234" t="s">
        <v>160</v>
      </c>
      <c r="E1166" s="245" t="s">
        <v>1</v>
      </c>
      <c r="F1166" s="246" t="s">
        <v>1405</v>
      </c>
      <c r="G1166" s="244"/>
      <c r="H1166" s="247">
        <v>14</v>
      </c>
      <c r="I1166" s="248"/>
      <c r="J1166" s="244"/>
      <c r="K1166" s="244"/>
      <c r="L1166" s="249"/>
      <c r="M1166" s="250"/>
      <c r="N1166" s="251"/>
      <c r="O1166" s="251"/>
      <c r="P1166" s="251"/>
      <c r="Q1166" s="251"/>
      <c r="R1166" s="251"/>
      <c r="S1166" s="251"/>
      <c r="T1166" s="25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3" t="s">
        <v>160</v>
      </c>
      <c r="AU1166" s="253" t="s">
        <v>89</v>
      </c>
      <c r="AV1166" s="14" t="s">
        <v>89</v>
      </c>
      <c r="AW1166" s="14" t="s">
        <v>34</v>
      </c>
      <c r="AX1166" s="14" t="s">
        <v>79</v>
      </c>
      <c r="AY1166" s="253" t="s">
        <v>151</v>
      </c>
    </row>
    <row r="1167" s="13" customFormat="1">
      <c r="A1167" s="13"/>
      <c r="B1167" s="232"/>
      <c r="C1167" s="233"/>
      <c r="D1167" s="234" t="s">
        <v>160</v>
      </c>
      <c r="E1167" s="235" t="s">
        <v>1</v>
      </c>
      <c r="F1167" s="236" t="s">
        <v>1406</v>
      </c>
      <c r="G1167" s="233"/>
      <c r="H1167" s="235" t="s">
        <v>1</v>
      </c>
      <c r="I1167" s="237"/>
      <c r="J1167" s="233"/>
      <c r="K1167" s="233"/>
      <c r="L1167" s="238"/>
      <c r="M1167" s="239"/>
      <c r="N1167" s="240"/>
      <c r="O1167" s="240"/>
      <c r="P1167" s="240"/>
      <c r="Q1167" s="240"/>
      <c r="R1167" s="240"/>
      <c r="S1167" s="240"/>
      <c r="T1167" s="241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2" t="s">
        <v>160</v>
      </c>
      <c r="AU1167" s="242" t="s">
        <v>89</v>
      </c>
      <c r="AV1167" s="13" t="s">
        <v>87</v>
      </c>
      <c r="AW1167" s="13" t="s">
        <v>34</v>
      </c>
      <c r="AX1167" s="13" t="s">
        <v>79</v>
      </c>
      <c r="AY1167" s="242" t="s">
        <v>151</v>
      </c>
    </row>
    <row r="1168" s="13" customFormat="1">
      <c r="A1168" s="13"/>
      <c r="B1168" s="232"/>
      <c r="C1168" s="233"/>
      <c r="D1168" s="234" t="s">
        <v>160</v>
      </c>
      <c r="E1168" s="235" t="s">
        <v>1</v>
      </c>
      <c r="F1168" s="236" t="s">
        <v>1407</v>
      </c>
      <c r="G1168" s="233"/>
      <c r="H1168" s="235" t="s">
        <v>1</v>
      </c>
      <c r="I1168" s="237"/>
      <c r="J1168" s="233"/>
      <c r="K1168" s="233"/>
      <c r="L1168" s="238"/>
      <c r="M1168" s="239"/>
      <c r="N1168" s="240"/>
      <c r="O1168" s="240"/>
      <c r="P1168" s="240"/>
      <c r="Q1168" s="240"/>
      <c r="R1168" s="240"/>
      <c r="S1168" s="240"/>
      <c r="T1168" s="241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2" t="s">
        <v>160</v>
      </c>
      <c r="AU1168" s="242" t="s">
        <v>89</v>
      </c>
      <c r="AV1168" s="13" t="s">
        <v>87</v>
      </c>
      <c r="AW1168" s="13" t="s">
        <v>34</v>
      </c>
      <c r="AX1168" s="13" t="s">
        <v>79</v>
      </c>
      <c r="AY1168" s="242" t="s">
        <v>151</v>
      </c>
    </row>
    <row r="1169" s="14" customFormat="1">
      <c r="A1169" s="14"/>
      <c r="B1169" s="243"/>
      <c r="C1169" s="244"/>
      <c r="D1169" s="234" t="s">
        <v>160</v>
      </c>
      <c r="E1169" s="245" t="s">
        <v>1</v>
      </c>
      <c r="F1169" s="246" t="s">
        <v>1408</v>
      </c>
      <c r="G1169" s="244"/>
      <c r="H1169" s="247">
        <v>84</v>
      </c>
      <c r="I1169" s="248"/>
      <c r="J1169" s="244"/>
      <c r="K1169" s="244"/>
      <c r="L1169" s="249"/>
      <c r="M1169" s="250"/>
      <c r="N1169" s="251"/>
      <c r="O1169" s="251"/>
      <c r="P1169" s="251"/>
      <c r="Q1169" s="251"/>
      <c r="R1169" s="251"/>
      <c r="S1169" s="251"/>
      <c r="T1169" s="252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3" t="s">
        <v>160</v>
      </c>
      <c r="AU1169" s="253" t="s">
        <v>89</v>
      </c>
      <c r="AV1169" s="14" t="s">
        <v>89</v>
      </c>
      <c r="AW1169" s="14" t="s">
        <v>34</v>
      </c>
      <c r="AX1169" s="14" t="s">
        <v>79</v>
      </c>
      <c r="AY1169" s="253" t="s">
        <v>151</v>
      </c>
    </row>
    <row r="1170" s="13" customFormat="1">
      <c r="A1170" s="13"/>
      <c r="B1170" s="232"/>
      <c r="C1170" s="233"/>
      <c r="D1170" s="234" t="s">
        <v>160</v>
      </c>
      <c r="E1170" s="235" t="s">
        <v>1</v>
      </c>
      <c r="F1170" s="236" t="s">
        <v>1304</v>
      </c>
      <c r="G1170" s="233"/>
      <c r="H1170" s="235" t="s">
        <v>1</v>
      </c>
      <c r="I1170" s="237"/>
      <c r="J1170" s="233"/>
      <c r="K1170" s="233"/>
      <c r="L1170" s="238"/>
      <c r="M1170" s="239"/>
      <c r="N1170" s="240"/>
      <c r="O1170" s="240"/>
      <c r="P1170" s="240"/>
      <c r="Q1170" s="240"/>
      <c r="R1170" s="240"/>
      <c r="S1170" s="240"/>
      <c r="T1170" s="241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2" t="s">
        <v>160</v>
      </c>
      <c r="AU1170" s="242" t="s">
        <v>89</v>
      </c>
      <c r="AV1170" s="13" t="s">
        <v>87</v>
      </c>
      <c r="AW1170" s="13" t="s">
        <v>34</v>
      </c>
      <c r="AX1170" s="13" t="s">
        <v>79</v>
      </c>
      <c r="AY1170" s="242" t="s">
        <v>151</v>
      </c>
    </row>
    <row r="1171" s="13" customFormat="1">
      <c r="A1171" s="13"/>
      <c r="B1171" s="232"/>
      <c r="C1171" s="233"/>
      <c r="D1171" s="234" t="s">
        <v>160</v>
      </c>
      <c r="E1171" s="235" t="s">
        <v>1</v>
      </c>
      <c r="F1171" s="236" t="s">
        <v>1409</v>
      </c>
      <c r="G1171" s="233"/>
      <c r="H1171" s="235" t="s">
        <v>1</v>
      </c>
      <c r="I1171" s="237"/>
      <c r="J1171" s="233"/>
      <c r="K1171" s="233"/>
      <c r="L1171" s="238"/>
      <c r="M1171" s="239"/>
      <c r="N1171" s="240"/>
      <c r="O1171" s="240"/>
      <c r="P1171" s="240"/>
      <c r="Q1171" s="240"/>
      <c r="R1171" s="240"/>
      <c r="S1171" s="240"/>
      <c r="T1171" s="241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2" t="s">
        <v>160</v>
      </c>
      <c r="AU1171" s="242" t="s">
        <v>89</v>
      </c>
      <c r="AV1171" s="13" t="s">
        <v>87</v>
      </c>
      <c r="AW1171" s="13" t="s">
        <v>34</v>
      </c>
      <c r="AX1171" s="13" t="s">
        <v>79</v>
      </c>
      <c r="AY1171" s="242" t="s">
        <v>151</v>
      </c>
    </row>
    <row r="1172" s="14" customFormat="1">
      <c r="A1172" s="14"/>
      <c r="B1172" s="243"/>
      <c r="C1172" s="244"/>
      <c r="D1172" s="234" t="s">
        <v>160</v>
      </c>
      <c r="E1172" s="245" t="s">
        <v>1</v>
      </c>
      <c r="F1172" s="246" t="s">
        <v>1410</v>
      </c>
      <c r="G1172" s="244"/>
      <c r="H1172" s="247">
        <v>40</v>
      </c>
      <c r="I1172" s="248"/>
      <c r="J1172" s="244"/>
      <c r="K1172" s="244"/>
      <c r="L1172" s="249"/>
      <c r="M1172" s="250"/>
      <c r="N1172" s="251"/>
      <c r="O1172" s="251"/>
      <c r="P1172" s="251"/>
      <c r="Q1172" s="251"/>
      <c r="R1172" s="251"/>
      <c r="S1172" s="251"/>
      <c r="T1172" s="252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3" t="s">
        <v>160</v>
      </c>
      <c r="AU1172" s="253" t="s">
        <v>89</v>
      </c>
      <c r="AV1172" s="14" t="s">
        <v>89</v>
      </c>
      <c r="AW1172" s="14" t="s">
        <v>34</v>
      </c>
      <c r="AX1172" s="14" t="s">
        <v>79</v>
      </c>
      <c r="AY1172" s="253" t="s">
        <v>151</v>
      </c>
    </row>
    <row r="1173" s="13" customFormat="1">
      <c r="A1173" s="13"/>
      <c r="B1173" s="232"/>
      <c r="C1173" s="233"/>
      <c r="D1173" s="234" t="s">
        <v>160</v>
      </c>
      <c r="E1173" s="235" t="s">
        <v>1</v>
      </c>
      <c r="F1173" s="236" t="s">
        <v>1411</v>
      </c>
      <c r="G1173" s="233"/>
      <c r="H1173" s="235" t="s">
        <v>1</v>
      </c>
      <c r="I1173" s="237"/>
      <c r="J1173" s="233"/>
      <c r="K1173" s="233"/>
      <c r="L1173" s="238"/>
      <c r="M1173" s="239"/>
      <c r="N1173" s="240"/>
      <c r="O1173" s="240"/>
      <c r="P1173" s="240"/>
      <c r="Q1173" s="240"/>
      <c r="R1173" s="240"/>
      <c r="S1173" s="240"/>
      <c r="T1173" s="241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2" t="s">
        <v>160</v>
      </c>
      <c r="AU1173" s="242" t="s">
        <v>89</v>
      </c>
      <c r="AV1173" s="13" t="s">
        <v>87</v>
      </c>
      <c r="AW1173" s="13" t="s">
        <v>34</v>
      </c>
      <c r="AX1173" s="13" t="s">
        <v>79</v>
      </c>
      <c r="AY1173" s="242" t="s">
        <v>151</v>
      </c>
    </row>
    <row r="1174" s="13" customFormat="1">
      <c r="A1174" s="13"/>
      <c r="B1174" s="232"/>
      <c r="C1174" s="233"/>
      <c r="D1174" s="234" t="s">
        <v>160</v>
      </c>
      <c r="E1174" s="235" t="s">
        <v>1</v>
      </c>
      <c r="F1174" s="236" t="s">
        <v>1412</v>
      </c>
      <c r="G1174" s="233"/>
      <c r="H1174" s="235" t="s">
        <v>1</v>
      </c>
      <c r="I1174" s="237"/>
      <c r="J1174" s="233"/>
      <c r="K1174" s="233"/>
      <c r="L1174" s="238"/>
      <c r="M1174" s="239"/>
      <c r="N1174" s="240"/>
      <c r="O1174" s="240"/>
      <c r="P1174" s="240"/>
      <c r="Q1174" s="240"/>
      <c r="R1174" s="240"/>
      <c r="S1174" s="240"/>
      <c r="T1174" s="241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2" t="s">
        <v>160</v>
      </c>
      <c r="AU1174" s="242" t="s">
        <v>89</v>
      </c>
      <c r="AV1174" s="13" t="s">
        <v>87</v>
      </c>
      <c r="AW1174" s="13" t="s">
        <v>34</v>
      </c>
      <c r="AX1174" s="13" t="s">
        <v>79</v>
      </c>
      <c r="AY1174" s="242" t="s">
        <v>151</v>
      </c>
    </row>
    <row r="1175" s="14" customFormat="1">
      <c r="A1175" s="14"/>
      <c r="B1175" s="243"/>
      <c r="C1175" s="244"/>
      <c r="D1175" s="234" t="s">
        <v>160</v>
      </c>
      <c r="E1175" s="245" t="s">
        <v>1</v>
      </c>
      <c r="F1175" s="246" t="s">
        <v>828</v>
      </c>
      <c r="G1175" s="244"/>
      <c r="H1175" s="247">
        <v>17</v>
      </c>
      <c r="I1175" s="248"/>
      <c r="J1175" s="244"/>
      <c r="K1175" s="244"/>
      <c r="L1175" s="249"/>
      <c r="M1175" s="250"/>
      <c r="N1175" s="251"/>
      <c r="O1175" s="251"/>
      <c r="P1175" s="251"/>
      <c r="Q1175" s="251"/>
      <c r="R1175" s="251"/>
      <c r="S1175" s="251"/>
      <c r="T1175" s="252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3" t="s">
        <v>160</v>
      </c>
      <c r="AU1175" s="253" t="s">
        <v>89</v>
      </c>
      <c r="AV1175" s="14" t="s">
        <v>89</v>
      </c>
      <c r="AW1175" s="14" t="s">
        <v>34</v>
      </c>
      <c r="AX1175" s="14" t="s">
        <v>79</v>
      </c>
      <c r="AY1175" s="253" t="s">
        <v>151</v>
      </c>
    </row>
    <row r="1176" s="15" customFormat="1">
      <c r="A1176" s="15"/>
      <c r="B1176" s="254"/>
      <c r="C1176" s="255"/>
      <c r="D1176" s="234" t="s">
        <v>160</v>
      </c>
      <c r="E1176" s="256" t="s">
        <v>1</v>
      </c>
      <c r="F1176" s="257" t="s">
        <v>166</v>
      </c>
      <c r="G1176" s="255"/>
      <c r="H1176" s="258">
        <v>155</v>
      </c>
      <c r="I1176" s="259"/>
      <c r="J1176" s="255"/>
      <c r="K1176" s="255"/>
      <c r="L1176" s="260"/>
      <c r="M1176" s="261"/>
      <c r="N1176" s="262"/>
      <c r="O1176" s="262"/>
      <c r="P1176" s="262"/>
      <c r="Q1176" s="262"/>
      <c r="R1176" s="262"/>
      <c r="S1176" s="262"/>
      <c r="T1176" s="263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64" t="s">
        <v>160</v>
      </c>
      <c r="AU1176" s="264" t="s">
        <v>89</v>
      </c>
      <c r="AV1176" s="15" t="s">
        <v>158</v>
      </c>
      <c r="AW1176" s="15" t="s">
        <v>34</v>
      </c>
      <c r="AX1176" s="15" t="s">
        <v>87</v>
      </c>
      <c r="AY1176" s="264" t="s">
        <v>151</v>
      </c>
    </row>
    <row r="1177" s="2" customFormat="1" ht="16.5" customHeight="1">
      <c r="A1177" s="39"/>
      <c r="B1177" s="40"/>
      <c r="C1177" s="265" t="s">
        <v>1413</v>
      </c>
      <c r="D1177" s="265" t="s">
        <v>177</v>
      </c>
      <c r="E1177" s="266" t="s">
        <v>1414</v>
      </c>
      <c r="F1177" s="267" t="s">
        <v>1415</v>
      </c>
      <c r="G1177" s="268" t="s">
        <v>208</v>
      </c>
      <c r="H1177" s="269">
        <v>179</v>
      </c>
      <c r="I1177" s="270"/>
      <c r="J1177" s="271">
        <f>ROUND(I1177*H1177,2)</f>
        <v>0</v>
      </c>
      <c r="K1177" s="267" t="s">
        <v>157</v>
      </c>
      <c r="L1177" s="272"/>
      <c r="M1177" s="273" t="s">
        <v>1</v>
      </c>
      <c r="N1177" s="274" t="s">
        <v>44</v>
      </c>
      <c r="O1177" s="92"/>
      <c r="P1177" s="228">
        <f>O1177*H1177</f>
        <v>0</v>
      </c>
      <c r="Q1177" s="228">
        <v>0.00050000000000000001</v>
      </c>
      <c r="R1177" s="228">
        <f>Q1177*H1177</f>
        <v>0.089499999999999996</v>
      </c>
      <c r="S1177" s="228">
        <v>0</v>
      </c>
      <c r="T1177" s="229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30" t="s">
        <v>452</v>
      </c>
      <c r="AT1177" s="230" t="s">
        <v>177</v>
      </c>
      <c r="AU1177" s="230" t="s">
        <v>89</v>
      </c>
      <c r="AY1177" s="18" t="s">
        <v>151</v>
      </c>
      <c r="BE1177" s="231">
        <f>IF(N1177="základní",J1177,0)</f>
        <v>0</v>
      </c>
      <c r="BF1177" s="231">
        <f>IF(N1177="snížená",J1177,0)</f>
        <v>0</v>
      </c>
      <c r="BG1177" s="231">
        <f>IF(N1177="zákl. přenesená",J1177,0)</f>
        <v>0</v>
      </c>
      <c r="BH1177" s="231">
        <f>IF(N1177="sníž. přenesená",J1177,0)</f>
        <v>0</v>
      </c>
      <c r="BI1177" s="231">
        <f>IF(N1177="nulová",J1177,0)</f>
        <v>0</v>
      </c>
      <c r="BJ1177" s="18" t="s">
        <v>87</v>
      </c>
      <c r="BK1177" s="231">
        <f>ROUND(I1177*H1177,2)</f>
        <v>0</v>
      </c>
      <c r="BL1177" s="18" t="s">
        <v>209</v>
      </c>
      <c r="BM1177" s="230" t="s">
        <v>1416</v>
      </c>
    </row>
    <row r="1178" s="13" customFormat="1">
      <c r="A1178" s="13"/>
      <c r="B1178" s="232"/>
      <c r="C1178" s="233"/>
      <c r="D1178" s="234" t="s">
        <v>160</v>
      </c>
      <c r="E1178" s="235" t="s">
        <v>1</v>
      </c>
      <c r="F1178" s="236" t="s">
        <v>1417</v>
      </c>
      <c r="G1178" s="233"/>
      <c r="H1178" s="235" t="s">
        <v>1</v>
      </c>
      <c r="I1178" s="237"/>
      <c r="J1178" s="233"/>
      <c r="K1178" s="233"/>
      <c r="L1178" s="238"/>
      <c r="M1178" s="239"/>
      <c r="N1178" s="240"/>
      <c r="O1178" s="240"/>
      <c r="P1178" s="240"/>
      <c r="Q1178" s="240"/>
      <c r="R1178" s="240"/>
      <c r="S1178" s="240"/>
      <c r="T1178" s="241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2" t="s">
        <v>160</v>
      </c>
      <c r="AU1178" s="242" t="s">
        <v>89</v>
      </c>
      <c r="AV1178" s="13" t="s">
        <v>87</v>
      </c>
      <c r="AW1178" s="13" t="s">
        <v>34</v>
      </c>
      <c r="AX1178" s="13" t="s">
        <v>79</v>
      </c>
      <c r="AY1178" s="242" t="s">
        <v>151</v>
      </c>
    </row>
    <row r="1179" s="14" customFormat="1">
      <c r="A1179" s="14"/>
      <c r="B1179" s="243"/>
      <c r="C1179" s="244"/>
      <c r="D1179" s="234" t="s">
        <v>160</v>
      </c>
      <c r="E1179" s="245" t="s">
        <v>1</v>
      </c>
      <c r="F1179" s="246" t="s">
        <v>1418</v>
      </c>
      <c r="G1179" s="244"/>
      <c r="H1179" s="247">
        <v>179</v>
      </c>
      <c r="I1179" s="248"/>
      <c r="J1179" s="244"/>
      <c r="K1179" s="244"/>
      <c r="L1179" s="249"/>
      <c r="M1179" s="250"/>
      <c r="N1179" s="251"/>
      <c r="O1179" s="251"/>
      <c r="P1179" s="251"/>
      <c r="Q1179" s="251"/>
      <c r="R1179" s="251"/>
      <c r="S1179" s="251"/>
      <c r="T1179" s="252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3" t="s">
        <v>160</v>
      </c>
      <c r="AU1179" s="253" t="s">
        <v>89</v>
      </c>
      <c r="AV1179" s="14" t="s">
        <v>89</v>
      </c>
      <c r="AW1179" s="14" t="s">
        <v>34</v>
      </c>
      <c r="AX1179" s="14" t="s">
        <v>87</v>
      </c>
      <c r="AY1179" s="253" t="s">
        <v>151</v>
      </c>
    </row>
    <row r="1180" s="2" customFormat="1" ht="16.5" customHeight="1">
      <c r="A1180" s="39"/>
      <c r="B1180" s="40"/>
      <c r="C1180" s="219" t="s">
        <v>1419</v>
      </c>
      <c r="D1180" s="219" t="s">
        <v>153</v>
      </c>
      <c r="E1180" s="220" t="s">
        <v>1420</v>
      </c>
      <c r="F1180" s="221" t="s">
        <v>1421</v>
      </c>
      <c r="G1180" s="222" t="s">
        <v>208</v>
      </c>
      <c r="H1180" s="223">
        <v>49</v>
      </c>
      <c r="I1180" s="224"/>
      <c r="J1180" s="225">
        <f>ROUND(I1180*H1180,2)</f>
        <v>0</v>
      </c>
      <c r="K1180" s="221" t="s">
        <v>157</v>
      </c>
      <c r="L1180" s="45"/>
      <c r="M1180" s="226" t="s">
        <v>1</v>
      </c>
      <c r="N1180" s="227" t="s">
        <v>44</v>
      </c>
      <c r="O1180" s="92"/>
      <c r="P1180" s="228">
        <f>O1180*H1180</f>
        <v>0</v>
      </c>
      <c r="Q1180" s="228">
        <v>0</v>
      </c>
      <c r="R1180" s="228">
        <f>Q1180*H1180</f>
        <v>0</v>
      </c>
      <c r="S1180" s="228">
        <v>0</v>
      </c>
      <c r="T1180" s="229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30" t="s">
        <v>209</v>
      </c>
      <c r="AT1180" s="230" t="s">
        <v>153</v>
      </c>
      <c r="AU1180" s="230" t="s">
        <v>89</v>
      </c>
      <c r="AY1180" s="18" t="s">
        <v>151</v>
      </c>
      <c r="BE1180" s="231">
        <f>IF(N1180="základní",J1180,0)</f>
        <v>0</v>
      </c>
      <c r="BF1180" s="231">
        <f>IF(N1180="snížená",J1180,0)</f>
        <v>0</v>
      </c>
      <c r="BG1180" s="231">
        <f>IF(N1180="zákl. přenesená",J1180,0)</f>
        <v>0</v>
      </c>
      <c r="BH1180" s="231">
        <f>IF(N1180="sníž. přenesená",J1180,0)</f>
        <v>0</v>
      </c>
      <c r="BI1180" s="231">
        <f>IF(N1180="nulová",J1180,0)</f>
        <v>0</v>
      </c>
      <c r="BJ1180" s="18" t="s">
        <v>87</v>
      </c>
      <c r="BK1180" s="231">
        <f>ROUND(I1180*H1180,2)</f>
        <v>0</v>
      </c>
      <c r="BL1180" s="18" t="s">
        <v>209</v>
      </c>
      <c r="BM1180" s="230" t="s">
        <v>1422</v>
      </c>
    </row>
    <row r="1181" s="13" customFormat="1">
      <c r="A1181" s="13"/>
      <c r="B1181" s="232"/>
      <c r="C1181" s="233"/>
      <c r="D1181" s="234" t="s">
        <v>160</v>
      </c>
      <c r="E1181" s="235" t="s">
        <v>1</v>
      </c>
      <c r="F1181" s="236" t="s">
        <v>1423</v>
      </c>
      <c r="G1181" s="233"/>
      <c r="H1181" s="235" t="s">
        <v>1</v>
      </c>
      <c r="I1181" s="237"/>
      <c r="J1181" s="233"/>
      <c r="K1181" s="233"/>
      <c r="L1181" s="238"/>
      <c r="M1181" s="239"/>
      <c r="N1181" s="240"/>
      <c r="O1181" s="240"/>
      <c r="P1181" s="240"/>
      <c r="Q1181" s="240"/>
      <c r="R1181" s="240"/>
      <c r="S1181" s="240"/>
      <c r="T1181" s="241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2" t="s">
        <v>160</v>
      </c>
      <c r="AU1181" s="242" t="s">
        <v>89</v>
      </c>
      <c r="AV1181" s="13" t="s">
        <v>87</v>
      </c>
      <c r="AW1181" s="13" t="s">
        <v>34</v>
      </c>
      <c r="AX1181" s="13" t="s">
        <v>79</v>
      </c>
      <c r="AY1181" s="242" t="s">
        <v>151</v>
      </c>
    </row>
    <row r="1182" s="14" customFormat="1">
      <c r="A1182" s="14"/>
      <c r="B1182" s="243"/>
      <c r="C1182" s="244"/>
      <c r="D1182" s="234" t="s">
        <v>160</v>
      </c>
      <c r="E1182" s="245" t="s">
        <v>1</v>
      </c>
      <c r="F1182" s="246" t="s">
        <v>1424</v>
      </c>
      <c r="G1182" s="244"/>
      <c r="H1182" s="247">
        <v>3.25</v>
      </c>
      <c r="I1182" s="248"/>
      <c r="J1182" s="244"/>
      <c r="K1182" s="244"/>
      <c r="L1182" s="249"/>
      <c r="M1182" s="250"/>
      <c r="N1182" s="251"/>
      <c r="O1182" s="251"/>
      <c r="P1182" s="251"/>
      <c r="Q1182" s="251"/>
      <c r="R1182" s="251"/>
      <c r="S1182" s="251"/>
      <c r="T1182" s="252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3" t="s">
        <v>160</v>
      </c>
      <c r="AU1182" s="253" t="s">
        <v>89</v>
      </c>
      <c r="AV1182" s="14" t="s">
        <v>89</v>
      </c>
      <c r="AW1182" s="14" t="s">
        <v>34</v>
      </c>
      <c r="AX1182" s="14" t="s">
        <v>79</v>
      </c>
      <c r="AY1182" s="253" t="s">
        <v>151</v>
      </c>
    </row>
    <row r="1183" s="14" customFormat="1">
      <c r="A1183" s="14"/>
      <c r="B1183" s="243"/>
      <c r="C1183" s="244"/>
      <c r="D1183" s="234" t="s">
        <v>160</v>
      </c>
      <c r="E1183" s="245" t="s">
        <v>1</v>
      </c>
      <c r="F1183" s="246" t="s">
        <v>1425</v>
      </c>
      <c r="G1183" s="244"/>
      <c r="H1183" s="247">
        <v>43.200000000000003</v>
      </c>
      <c r="I1183" s="248"/>
      <c r="J1183" s="244"/>
      <c r="K1183" s="244"/>
      <c r="L1183" s="249"/>
      <c r="M1183" s="250"/>
      <c r="N1183" s="251"/>
      <c r="O1183" s="251"/>
      <c r="P1183" s="251"/>
      <c r="Q1183" s="251"/>
      <c r="R1183" s="251"/>
      <c r="S1183" s="251"/>
      <c r="T1183" s="252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3" t="s">
        <v>160</v>
      </c>
      <c r="AU1183" s="253" t="s">
        <v>89</v>
      </c>
      <c r="AV1183" s="14" t="s">
        <v>89</v>
      </c>
      <c r="AW1183" s="14" t="s">
        <v>34</v>
      </c>
      <c r="AX1183" s="14" t="s">
        <v>79</v>
      </c>
      <c r="AY1183" s="253" t="s">
        <v>151</v>
      </c>
    </row>
    <row r="1184" s="14" customFormat="1">
      <c r="A1184" s="14"/>
      <c r="B1184" s="243"/>
      <c r="C1184" s="244"/>
      <c r="D1184" s="234" t="s">
        <v>160</v>
      </c>
      <c r="E1184" s="245" t="s">
        <v>1</v>
      </c>
      <c r="F1184" s="246" t="s">
        <v>1426</v>
      </c>
      <c r="G1184" s="244"/>
      <c r="H1184" s="247">
        <v>2.5499999999999998</v>
      </c>
      <c r="I1184" s="248"/>
      <c r="J1184" s="244"/>
      <c r="K1184" s="244"/>
      <c r="L1184" s="249"/>
      <c r="M1184" s="250"/>
      <c r="N1184" s="251"/>
      <c r="O1184" s="251"/>
      <c r="P1184" s="251"/>
      <c r="Q1184" s="251"/>
      <c r="R1184" s="251"/>
      <c r="S1184" s="251"/>
      <c r="T1184" s="252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3" t="s">
        <v>160</v>
      </c>
      <c r="AU1184" s="253" t="s">
        <v>89</v>
      </c>
      <c r="AV1184" s="14" t="s">
        <v>89</v>
      </c>
      <c r="AW1184" s="14" t="s">
        <v>34</v>
      </c>
      <c r="AX1184" s="14" t="s">
        <v>79</v>
      </c>
      <c r="AY1184" s="253" t="s">
        <v>151</v>
      </c>
    </row>
    <row r="1185" s="15" customFormat="1">
      <c r="A1185" s="15"/>
      <c r="B1185" s="254"/>
      <c r="C1185" s="255"/>
      <c r="D1185" s="234" t="s">
        <v>160</v>
      </c>
      <c r="E1185" s="256" t="s">
        <v>1</v>
      </c>
      <c r="F1185" s="257" t="s">
        <v>166</v>
      </c>
      <c r="G1185" s="255"/>
      <c r="H1185" s="258">
        <v>49</v>
      </c>
      <c r="I1185" s="259"/>
      <c r="J1185" s="255"/>
      <c r="K1185" s="255"/>
      <c r="L1185" s="260"/>
      <c r="M1185" s="261"/>
      <c r="N1185" s="262"/>
      <c r="O1185" s="262"/>
      <c r="P1185" s="262"/>
      <c r="Q1185" s="262"/>
      <c r="R1185" s="262"/>
      <c r="S1185" s="262"/>
      <c r="T1185" s="263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64" t="s">
        <v>160</v>
      </c>
      <c r="AU1185" s="264" t="s">
        <v>89</v>
      </c>
      <c r="AV1185" s="15" t="s">
        <v>158</v>
      </c>
      <c r="AW1185" s="15" t="s">
        <v>34</v>
      </c>
      <c r="AX1185" s="15" t="s">
        <v>87</v>
      </c>
      <c r="AY1185" s="264" t="s">
        <v>151</v>
      </c>
    </row>
    <row r="1186" s="2" customFormat="1" ht="16.5" customHeight="1">
      <c r="A1186" s="39"/>
      <c r="B1186" s="40"/>
      <c r="C1186" s="265" t="s">
        <v>1427</v>
      </c>
      <c r="D1186" s="265" t="s">
        <v>177</v>
      </c>
      <c r="E1186" s="266" t="s">
        <v>1428</v>
      </c>
      <c r="F1186" s="267" t="s">
        <v>1429</v>
      </c>
      <c r="G1186" s="268" t="s">
        <v>208</v>
      </c>
      <c r="H1186" s="269">
        <v>51.5</v>
      </c>
      <c r="I1186" s="270"/>
      <c r="J1186" s="271">
        <f>ROUND(I1186*H1186,2)</f>
        <v>0</v>
      </c>
      <c r="K1186" s="267" t="s">
        <v>157</v>
      </c>
      <c r="L1186" s="272"/>
      <c r="M1186" s="273" t="s">
        <v>1</v>
      </c>
      <c r="N1186" s="274" t="s">
        <v>44</v>
      </c>
      <c r="O1186" s="92"/>
      <c r="P1186" s="228">
        <f>O1186*H1186</f>
        <v>0</v>
      </c>
      <c r="Q1186" s="228">
        <v>0.0080000000000000002</v>
      </c>
      <c r="R1186" s="228">
        <f>Q1186*H1186</f>
        <v>0.41200000000000003</v>
      </c>
      <c r="S1186" s="228">
        <v>0</v>
      </c>
      <c r="T1186" s="229">
        <f>S1186*H1186</f>
        <v>0</v>
      </c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R1186" s="230" t="s">
        <v>452</v>
      </c>
      <c r="AT1186" s="230" t="s">
        <v>177</v>
      </c>
      <c r="AU1186" s="230" t="s">
        <v>89</v>
      </c>
      <c r="AY1186" s="18" t="s">
        <v>151</v>
      </c>
      <c r="BE1186" s="231">
        <f>IF(N1186="základní",J1186,0)</f>
        <v>0</v>
      </c>
      <c r="BF1186" s="231">
        <f>IF(N1186="snížená",J1186,0)</f>
        <v>0</v>
      </c>
      <c r="BG1186" s="231">
        <f>IF(N1186="zákl. přenesená",J1186,0)</f>
        <v>0</v>
      </c>
      <c r="BH1186" s="231">
        <f>IF(N1186="sníž. přenesená",J1186,0)</f>
        <v>0</v>
      </c>
      <c r="BI1186" s="231">
        <f>IF(N1186="nulová",J1186,0)</f>
        <v>0</v>
      </c>
      <c r="BJ1186" s="18" t="s">
        <v>87</v>
      </c>
      <c r="BK1186" s="231">
        <f>ROUND(I1186*H1186,2)</f>
        <v>0</v>
      </c>
      <c r="BL1186" s="18" t="s">
        <v>209</v>
      </c>
      <c r="BM1186" s="230" t="s">
        <v>1430</v>
      </c>
    </row>
    <row r="1187" s="13" customFormat="1">
      <c r="A1187" s="13"/>
      <c r="B1187" s="232"/>
      <c r="C1187" s="233"/>
      <c r="D1187" s="234" t="s">
        <v>160</v>
      </c>
      <c r="E1187" s="235" t="s">
        <v>1</v>
      </c>
      <c r="F1187" s="236" t="s">
        <v>1431</v>
      </c>
      <c r="G1187" s="233"/>
      <c r="H1187" s="235" t="s">
        <v>1</v>
      </c>
      <c r="I1187" s="237"/>
      <c r="J1187" s="233"/>
      <c r="K1187" s="233"/>
      <c r="L1187" s="238"/>
      <c r="M1187" s="239"/>
      <c r="N1187" s="240"/>
      <c r="O1187" s="240"/>
      <c r="P1187" s="240"/>
      <c r="Q1187" s="240"/>
      <c r="R1187" s="240"/>
      <c r="S1187" s="240"/>
      <c r="T1187" s="241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2" t="s">
        <v>160</v>
      </c>
      <c r="AU1187" s="242" t="s">
        <v>89</v>
      </c>
      <c r="AV1187" s="13" t="s">
        <v>87</v>
      </c>
      <c r="AW1187" s="13" t="s">
        <v>34</v>
      </c>
      <c r="AX1187" s="13" t="s">
        <v>79</v>
      </c>
      <c r="AY1187" s="242" t="s">
        <v>151</v>
      </c>
    </row>
    <row r="1188" s="14" customFormat="1">
      <c r="A1188" s="14"/>
      <c r="B1188" s="243"/>
      <c r="C1188" s="244"/>
      <c r="D1188" s="234" t="s">
        <v>160</v>
      </c>
      <c r="E1188" s="245" t="s">
        <v>1</v>
      </c>
      <c r="F1188" s="246" t="s">
        <v>1432</v>
      </c>
      <c r="G1188" s="244"/>
      <c r="H1188" s="247">
        <v>51.5</v>
      </c>
      <c r="I1188" s="248"/>
      <c r="J1188" s="244"/>
      <c r="K1188" s="244"/>
      <c r="L1188" s="249"/>
      <c r="M1188" s="250"/>
      <c r="N1188" s="251"/>
      <c r="O1188" s="251"/>
      <c r="P1188" s="251"/>
      <c r="Q1188" s="251"/>
      <c r="R1188" s="251"/>
      <c r="S1188" s="251"/>
      <c r="T1188" s="252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3" t="s">
        <v>160</v>
      </c>
      <c r="AU1188" s="253" t="s">
        <v>89</v>
      </c>
      <c r="AV1188" s="14" t="s">
        <v>89</v>
      </c>
      <c r="AW1188" s="14" t="s">
        <v>34</v>
      </c>
      <c r="AX1188" s="14" t="s">
        <v>87</v>
      </c>
      <c r="AY1188" s="253" t="s">
        <v>151</v>
      </c>
    </row>
    <row r="1189" s="2" customFormat="1" ht="16.5" customHeight="1">
      <c r="A1189" s="39"/>
      <c r="B1189" s="40"/>
      <c r="C1189" s="219" t="s">
        <v>1433</v>
      </c>
      <c r="D1189" s="219" t="s">
        <v>153</v>
      </c>
      <c r="E1189" s="220" t="s">
        <v>1434</v>
      </c>
      <c r="F1189" s="221" t="s">
        <v>1435</v>
      </c>
      <c r="G1189" s="222" t="s">
        <v>208</v>
      </c>
      <c r="H1189" s="223">
        <v>49</v>
      </c>
      <c r="I1189" s="224"/>
      <c r="J1189" s="225">
        <f>ROUND(I1189*H1189,2)</f>
        <v>0</v>
      </c>
      <c r="K1189" s="221" t="s">
        <v>1</v>
      </c>
      <c r="L1189" s="45"/>
      <c r="M1189" s="226" t="s">
        <v>1</v>
      </c>
      <c r="N1189" s="227" t="s">
        <v>44</v>
      </c>
      <c r="O1189" s="92"/>
      <c r="P1189" s="228">
        <f>O1189*H1189</f>
        <v>0</v>
      </c>
      <c r="Q1189" s="228">
        <v>1.0000000000000001E-05</v>
      </c>
      <c r="R1189" s="228">
        <f>Q1189*H1189</f>
        <v>0.00049000000000000009</v>
      </c>
      <c r="S1189" s="228">
        <v>0</v>
      </c>
      <c r="T1189" s="229">
        <f>S1189*H1189</f>
        <v>0</v>
      </c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R1189" s="230" t="s">
        <v>209</v>
      </c>
      <c r="AT1189" s="230" t="s">
        <v>153</v>
      </c>
      <c r="AU1189" s="230" t="s">
        <v>89</v>
      </c>
      <c r="AY1189" s="18" t="s">
        <v>151</v>
      </c>
      <c r="BE1189" s="231">
        <f>IF(N1189="základní",J1189,0)</f>
        <v>0</v>
      </c>
      <c r="BF1189" s="231">
        <f>IF(N1189="snížená",J1189,0)</f>
        <v>0</v>
      </c>
      <c r="BG1189" s="231">
        <f>IF(N1189="zákl. přenesená",J1189,0)</f>
        <v>0</v>
      </c>
      <c r="BH1189" s="231">
        <f>IF(N1189="sníž. přenesená",J1189,0)</f>
        <v>0</v>
      </c>
      <c r="BI1189" s="231">
        <f>IF(N1189="nulová",J1189,0)</f>
        <v>0</v>
      </c>
      <c r="BJ1189" s="18" t="s">
        <v>87</v>
      </c>
      <c r="BK1189" s="231">
        <f>ROUND(I1189*H1189,2)</f>
        <v>0</v>
      </c>
      <c r="BL1189" s="18" t="s">
        <v>209</v>
      </c>
      <c r="BM1189" s="230" t="s">
        <v>1436</v>
      </c>
    </row>
    <row r="1190" s="13" customFormat="1">
      <c r="A1190" s="13"/>
      <c r="B1190" s="232"/>
      <c r="C1190" s="233"/>
      <c r="D1190" s="234" t="s">
        <v>160</v>
      </c>
      <c r="E1190" s="235" t="s">
        <v>1</v>
      </c>
      <c r="F1190" s="236" t="s">
        <v>1437</v>
      </c>
      <c r="G1190" s="233"/>
      <c r="H1190" s="235" t="s">
        <v>1</v>
      </c>
      <c r="I1190" s="237"/>
      <c r="J1190" s="233"/>
      <c r="K1190" s="233"/>
      <c r="L1190" s="238"/>
      <c r="M1190" s="239"/>
      <c r="N1190" s="240"/>
      <c r="O1190" s="240"/>
      <c r="P1190" s="240"/>
      <c r="Q1190" s="240"/>
      <c r="R1190" s="240"/>
      <c r="S1190" s="240"/>
      <c r="T1190" s="241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2" t="s">
        <v>160</v>
      </c>
      <c r="AU1190" s="242" t="s">
        <v>89</v>
      </c>
      <c r="AV1190" s="13" t="s">
        <v>87</v>
      </c>
      <c r="AW1190" s="13" t="s">
        <v>34</v>
      </c>
      <c r="AX1190" s="13" t="s">
        <v>79</v>
      </c>
      <c r="AY1190" s="242" t="s">
        <v>151</v>
      </c>
    </row>
    <row r="1191" s="14" customFormat="1">
      <c r="A1191" s="14"/>
      <c r="B1191" s="243"/>
      <c r="C1191" s="244"/>
      <c r="D1191" s="234" t="s">
        <v>160</v>
      </c>
      <c r="E1191" s="245" t="s">
        <v>1</v>
      </c>
      <c r="F1191" s="246" t="s">
        <v>1438</v>
      </c>
      <c r="G1191" s="244"/>
      <c r="H1191" s="247">
        <v>49</v>
      </c>
      <c r="I1191" s="248"/>
      <c r="J1191" s="244"/>
      <c r="K1191" s="244"/>
      <c r="L1191" s="249"/>
      <c r="M1191" s="250"/>
      <c r="N1191" s="251"/>
      <c r="O1191" s="251"/>
      <c r="P1191" s="251"/>
      <c r="Q1191" s="251"/>
      <c r="R1191" s="251"/>
      <c r="S1191" s="251"/>
      <c r="T1191" s="252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3" t="s">
        <v>160</v>
      </c>
      <c r="AU1191" s="253" t="s">
        <v>89</v>
      </c>
      <c r="AV1191" s="14" t="s">
        <v>89</v>
      </c>
      <c r="AW1191" s="14" t="s">
        <v>34</v>
      </c>
      <c r="AX1191" s="14" t="s">
        <v>87</v>
      </c>
      <c r="AY1191" s="253" t="s">
        <v>151</v>
      </c>
    </row>
    <row r="1192" s="2" customFormat="1" ht="16.5" customHeight="1">
      <c r="A1192" s="39"/>
      <c r="B1192" s="40"/>
      <c r="C1192" s="265" t="s">
        <v>1439</v>
      </c>
      <c r="D1192" s="265" t="s">
        <v>177</v>
      </c>
      <c r="E1192" s="266" t="s">
        <v>1440</v>
      </c>
      <c r="F1192" s="267" t="s">
        <v>1441</v>
      </c>
      <c r="G1192" s="268" t="s">
        <v>208</v>
      </c>
      <c r="H1192" s="269">
        <v>54</v>
      </c>
      <c r="I1192" s="270"/>
      <c r="J1192" s="271">
        <f>ROUND(I1192*H1192,2)</f>
        <v>0</v>
      </c>
      <c r="K1192" s="267" t="s">
        <v>1</v>
      </c>
      <c r="L1192" s="272"/>
      <c r="M1192" s="273" t="s">
        <v>1</v>
      </c>
      <c r="N1192" s="274" t="s">
        <v>44</v>
      </c>
      <c r="O1192" s="92"/>
      <c r="P1192" s="228">
        <f>O1192*H1192</f>
        <v>0</v>
      </c>
      <c r="Q1192" s="228">
        <v>6.0000000000000002E-05</v>
      </c>
      <c r="R1192" s="228">
        <f>Q1192*H1192</f>
        <v>0.0032400000000000003</v>
      </c>
      <c r="S1192" s="228">
        <v>0</v>
      </c>
      <c r="T1192" s="229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30" t="s">
        <v>452</v>
      </c>
      <c r="AT1192" s="230" t="s">
        <v>177</v>
      </c>
      <c r="AU1192" s="230" t="s">
        <v>89</v>
      </c>
      <c r="AY1192" s="18" t="s">
        <v>151</v>
      </c>
      <c r="BE1192" s="231">
        <f>IF(N1192="základní",J1192,0)</f>
        <v>0</v>
      </c>
      <c r="BF1192" s="231">
        <f>IF(N1192="snížená",J1192,0)</f>
        <v>0</v>
      </c>
      <c r="BG1192" s="231">
        <f>IF(N1192="zákl. přenesená",J1192,0)</f>
        <v>0</v>
      </c>
      <c r="BH1192" s="231">
        <f>IF(N1192="sníž. přenesená",J1192,0)</f>
        <v>0</v>
      </c>
      <c r="BI1192" s="231">
        <f>IF(N1192="nulová",J1192,0)</f>
        <v>0</v>
      </c>
      <c r="BJ1192" s="18" t="s">
        <v>87</v>
      </c>
      <c r="BK1192" s="231">
        <f>ROUND(I1192*H1192,2)</f>
        <v>0</v>
      </c>
      <c r="BL1192" s="18" t="s">
        <v>209</v>
      </c>
      <c r="BM1192" s="230" t="s">
        <v>1442</v>
      </c>
    </row>
    <row r="1193" s="13" customFormat="1">
      <c r="A1193" s="13"/>
      <c r="B1193" s="232"/>
      <c r="C1193" s="233"/>
      <c r="D1193" s="234" t="s">
        <v>160</v>
      </c>
      <c r="E1193" s="235" t="s">
        <v>1</v>
      </c>
      <c r="F1193" s="236" t="s">
        <v>1443</v>
      </c>
      <c r="G1193" s="233"/>
      <c r="H1193" s="235" t="s">
        <v>1</v>
      </c>
      <c r="I1193" s="237"/>
      <c r="J1193" s="233"/>
      <c r="K1193" s="233"/>
      <c r="L1193" s="238"/>
      <c r="M1193" s="239"/>
      <c r="N1193" s="240"/>
      <c r="O1193" s="240"/>
      <c r="P1193" s="240"/>
      <c r="Q1193" s="240"/>
      <c r="R1193" s="240"/>
      <c r="S1193" s="240"/>
      <c r="T1193" s="241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2" t="s">
        <v>160</v>
      </c>
      <c r="AU1193" s="242" t="s">
        <v>89</v>
      </c>
      <c r="AV1193" s="13" t="s">
        <v>87</v>
      </c>
      <c r="AW1193" s="13" t="s">
        <v>34</v>
      </c>
      <c r="AX1193" s="13" t="s">
        <v>79</v>
      </c>
      <c r="AY1193" s="242" t="s">
        <v>151</v>
      </c>
    </row>
    <row r="1194" s="14" customFormat="1">
      <c r="A1194" s="14"/>
      <c r="B1194" s="243"/>
      <c r="C1194" s="244"/>
      <c r="D1194" s="234" t="s">
        <v>160</v>
      </c>
      <c r="E1194" s="245" t="s">
        <v>1</v>
      </c>
      <c r="F1194" s="246" t="s">
        <v>1444</v>
      </c>
      <c r="G1194" s="244"/>
      <c r="H1194" s="247">
        <v>54</v>
      </c>
      <c r="I1194" s="248"/>
      <c r="J1194" s="244"/>
      <c r="K1194" s="244"/>
      <c r="L1194" s="249"/>
      <c r="M1194" s="250"/>
      <c r="N1194" s="251"/>
      <c r="O1194" s="251"/>
      <c r="P1194" s="251"/>
      <c r="Q1194" s="251"/>
      <c r="R1194" s="251"/>
      <c r="S1194" s="251"/>
      <c r="T1194" s="252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3" t="s">
        <v>160</v>
      </c>
      <c r="AU1194" s="253" t="s">
        <v>89</v>
      </c>
      <c r="AV1194" s="14" t="s">
        <v>89</v>
      </c>
      <c r="AW1194" s="14" t="s">
        <v>34</v>
      </c>
      <c r="AX1194" s="14" t="s">
        <v>87</v>
      </c>
      <c r="AY1194" s="253" t="s">
        <v>151</v>
      </c>
    </row>
    <row r="1195" s="2" customFormat="1" ht="16.5" customHeight="1">
      <c r="A1195" s="39"/>
      <c r="B1195" s="40"/>
      <c r="C1195" s="265" t="s">
        <v>1445</v>
      </c>
      <c r="D1195" s="265" t="s">
        <v>177</v>
      </c>
      <c r="E1195" s="266" t="s">
        <v>1446</v>
      </c>
      <c r="F1195" s="267" t="s">
        <v>1447</v>
      </c>
      <c r="G1195" s="268" t="s">
        <v>388</v>
      </c>
      <c r="H1195" s="269">
        <v>132</v>
      </c>
      <c r="I1195" s="270"/>
      <c r="J1195" s="271">
        <f>ROUND(I1195*H1195,2)</f>
        <v>0</v>
      </c>
      <c r="K1195" s="267" t="s">
        <v>157</v>
      </c>
      <c r="L1195" s="272"/>
      <c r="M1195" s="273" t="s">
        <v>1</v>
      </c>
      <c r="N1195" s="274" t="s">
        <v>44</v>
      </c>
      <c r="O1195" s="92"/>
      <c r="P1195" s="228">
        <f>O1195*H1195</f>
        <v>0</v>
      </c>
      <c r="Q1195" s="228">
        <v>2.0000000000000002E-05</v>
      </c>
      <c r="R1195" s="228">
        <f>Q1195*H1195</f>
        <v>0.0026400000000000004</v>
      </c>
      <c r="S1195" s="228">
        <v>0</v>
      </c>
      <c r="T1195" s="229">
        <f>S1195*H1195</f>
        <v>0</v>
      </c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R1195" s="230" t="s">
        <v>452</v>
      </c>
      <c r="AT1195" s="230" t="s">
        <v>177</v>
      </c>
      <c r="AU1195" s="230" t="s">
        <v>89</v>
      </c>
      <c r="AY1195" s="18" t="s">
        <v>151</v>
      </c>
      <c r="BE1195" s="231">
        <f>IF(N1195="základní",J1195,0)</f>
        <v>0</v>
      </c>
      <c r="BF1195" s="231">
        <f>IF(N1195="snížená",J1195,0)</f>
        <v>0</v>
      </c>
      <c r="BG1195" s="231">
        <f>IF(N1195="zákl. přenesená",J1195,0)</f>
        <v>0</v>
      </c>
      <c r="BH1195" s="231">
        <f>IF(N1195="sníž. přenesená",J1195,0)</f>
        <v>0</v>
      </c>
      <c r="BI1195" s="231">
        <f>IF(N1195="nulová",J1195,0)</f>
        <v>0</v>
      </c>
      <c r="BJ1195" s="18" t="s">
        <v>87</v>
      </c>
      <c r="BK1195" s="231">
        <f>ROUND(I1195*H1195,2)</f>
        <v>0</v>
      </c>
      <c r="BL1195" s="18" t="s">
        <v>209</v>
      </c>
      <c r="BM1195" s="230" t="s">
        <v>1448</v>
      </c>
    </row>
    <row r="1196" s="13" customFormat="1">
      <c r="A1196" s="13"/>
      <c r="B1196" s="232"/>
      <c r="C1196" s="233"/>
      <c r="D1196" s="234" t="s">
        <v>160</v>
      </c>
      <c r="E1196" s="235" t="s">
        <v>1</v>
      </c>
      <c r="F1196" s="236" t="s">
        <v>1449</v>
      </c>
      <c r="G1196" s="233"/>
      <c r="H1196" s="235" t="s">
        <v>1</v>
      </c>
      <c r="I1196" s="237"/>
      <c r="J1196" s="233"/>
      <c r="K1196" s="233"/>
      <c r="L1196" s="238"/>
      <c r="M1196" s="239"/>
      <c r="N1196" s="240"/>
      <c r="O1196" s="240"/>
      <c r="P1196" s="240"/>
      <c r="Q1196" s="240"/>
      <c r="R1196" s="240"/>
      <c r="S1196" s="240"/>
      <c r="T1196" s="241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2" t="s">
        <v>160</v>
      </c>
      <c r="AU1196" s="242" t="s">
        <v>89</v>
      </c>
      <c r="AV1196" s="13" t="s">
        <v>87</v>
      </c>
      <c r="AW1196" s="13" t="s">
        <v>34</v>
      </c>
      <c r="AX1196" s="13" t="s">
        <v>79</v>
      </c>
      <c r="AY1196" s="242" t="s">
        <v>151</v>
      </c>
    </row>
    <row r="1197" s="14" customFormat="1">
      <c r="A1197" s="14"/>
      <c r="B1197" s="243"/>
      <c r="C1197" s="244"/>
      <c r="D1197" s="234" t="s">
        <v>160</v>
      </c>
      <c r="E1197" s="245" t="s">
        <v>1</v>
      </c>
      <c r="F1197" s="246" t="s">
        <v>1450</v>
      </c>
      <c r="G1197" s="244"/>
      <c r="H1197" s="247">
        <v>132</v>
      </c>
      <c r="I1197" s="248"/>
      <c r="J1197" s="244"/>
      <c r="K1197" s="244"/>
      <c r="L1197" s="249"/>
      <c r="M1197" s="250"/>
      <c r="N1197" s="251"/>
      <c r="O1197" s="251"/>
      <c r="P1197" s="251"/>
      <c r="Q1197" s="251"/>
      <c r="R1197" s="251"/>
      <c r="S1197" s="251"/>
      <c r="T1197" s="252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3" t="s">
        <v>160</v>
      </c>
      <c r="AU1197" s="253" t="s">
        <v>89</v>
      </c>
      <c r="AV1197" s="14" t="s">
        <v>89</v>
      </c>
      <c r="AW1197" s="14" t="s">
        <v>34</v>
      </c>
      <c r="AX1197" s="14" t="s">
        <v>87</v>
      </c>
      <c r="AY1197" s="253" t="s">
        <v>151</v>
      </c>
    </row>
    <row r="1198" s="2" customFormat="1" ht="16.5" customHeight="1">
      <c r="A1198" s="39"/>
      <c r="B1198" s="40"/>
      <c r="C1198" s="219" t="s">
        <v>1451</v>
      </c>
      <c r="D1198" s="219" t="s">
        <v>153</v>
      </c>
      <c r="E1198" s="220" t="s">
        <v>1452</v>
      </c>
      <c r="F1198" s="221" t="s">
        <v>1453</v>
      </c>
      <c r="G1198" s="222" t="s">
        <v>208</v>
      </c>
      <c r="H1198" s="223">
        <v>113</v>
      </c>
      <c r="I1198" s="224"/>
      <c r="J1198" s="225">
        <f>ROUND(I1198*H1198,2)</f>
        <v>0</v>
      </c>
      <c r="K1198" s="221" t="s">
        <v>157</v>
      </c>
      <c r="L1198" s="45"/>
      <c r="M1198" s="226" t="s">
        <v>1</v>
      </c>
      <c r="N1198" s="227" t="s">
        <v>44</v>
      </c>
      <c r="O1198" s="92"/>
      <c r="P1198" s="228">
        <f>O1198*H1198</f>
        <v>0</v>
      </c>
      <c r="Q1198" s="228">
        <v>0.0060000000000000001</v>
      </c>
      <c r="R1198" s="228">
        <f>Q1198*H1198</f>
        <v>0.67800000000000005</v>
      </c>
      <c r="S1198" s="228">
        <v>0</v>
      </c>
      <c r="T1198" s="229">
        <f>S1198*H1198</f>
        <v>0</v>
      </c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R1198" s="230" t="s">
        <v>209</v>
      </c>
      <c r="AT1198" s="230" t="s">
        <v>153</v>
      </c>
      <c r="AU1198" s="230" t="s">
        <v>89</v>
      </c>
      <c r="AY1198" s="18" t="s">
        <v>151</v>
      </c>
      <c r="BE1198" s="231">
        <f>IF(N1198="základní",J1198,0)</f>
        <v>0</v>
      </c>
      <c r="BF1198" s="231">
        <f>IF(N1198="snížená",J1198,0)</f>
        <v>0</v>
      </c>
      <c r="BG1198" s="231">
        <f>IF(N1198="zákl. přenesená",J1198,0)</f>
        <v>0</v>
      </c>
      <c r="BH1198" s="231">
        <f>IF(N1198="sníž. přenesená",J1198,0)</f>
        <v>0</v>
      </c>
      <c r="BI1198" s="231">
        <f>IF(N1198="nulová",J1198,0)</f>
        <v>0</v>
      </c>
      <c r="BJ1198" s="18" t="s">
        <v>87</v>
      </c>
      <c r="BK1198" s="231">
        <f>ROUND(I1198*H1198,2)</f>
        <v>0</v>
      </c>
      <c r="BL1198" s="18" t="s">
        <v>209</v>
      </c>
      <c r="BM1198" s="230" t="s">
        <v>1454</v>
      </c>
    </row>
    <row r="1199" s="13" customFormat="1">
      <c r="A1199" s="13"/>
      <c r="B1199" s="232"/>
      <c r="C1199" s="233"/>
      <c r="D1199" s="234" t="s">
        <v>160</v>
      </c>
      <c r="E1199" s="235" t="s">
        <v>1</v>
      </c>
      <c r="F1199" s="236" t="s">
        <v>1455</v>
      </c>
      <c r="G1199" s="233"/>
      <c r="H1199" s="235" t="s">
        <v>1</v>
      </c>
      <c r="I1199" s="237"/>
      <c r="J1199" s="233"/>
      <c r="K1199" s="233"/>
      <c r="L1199" s="238"/>
      <c r="M1199" s="239"/>
      <c r="N1199" s="240"/>
      <c r="O1199" s="240"/>
      <c r="P1199" s="240"/>
      <c r="Q1199" s="240"/>
      <c r="R1199" s="240"/>
      <c r="S1199" s="240"/>
      <c r="T1199" s="241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2" t="s">
        <v>160</v>
      </c>
      <c r="AU1199" s="242" t="s">
        <v>89</v>
      </c>
      <c r="AV1199" s="13" t="s">
        <v>87</v>
      </c>
      <c r="AW1199" s="13" t="s">
        <v>34</v>
      </c>
      <c r="AX1199" s="13" t="s">
        <v>79</v>
      </c>
      <c r="AY1199" s="242" t="s">
        <v>151</v>
      </c>
    </row>
    <row r="1200" s="13" customFormat="1">
      <c r="A1200" s="13"/>
      <c r="B1200" s="232"/>
      <c r="C1200" s="233"/>
      <c r="D1200" s="234" t="s">
        <v>160</v>
      </c>
      <c r="E1200" s="235" t="s">
        <v>1</v>
      </c>
      <c r="F1200" s="236" t="s">
        <v>1456</v>
      </c>
      <c r="G1200" s="233"/>
      <c r="H1200" s="235" t="s">
        <v>1</v>
      </c>
      <c r="I1200" s="237"/>
      <c r="J1200" s="233"/>
      <c r="K1200" s="233"/>
      <c r="L1200" s="238"/>
      <c r="M1200" s="239"/>
      <c r="N1200" s="240"/>
      <c r="O1200" s="240"/>
      <c r="P1200" s="240"/>
      <c r="Q1200" s="240"/>
      <c r="R1200" s="240"/>
      <c r="S1200" s="240"/>
      <c r="T1200" s="241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2" t="s">
        <v>160</v>
      </c>
      <c r="AU1200" s="242" t="s">
        <v>89</v>
      </c>
      <c r="AV1200" s="13" t="s">
        <v>87</v>
      </c>
      <c r="AW1200" s="13" t="s">
        <v>34</v>
      </c>
      <c r="AX1200" s="13" t="s">
        <v>79</v>
      </c>
      <c r="AY1200" s="242" t="s">
        <v>151</v>
      </c>
    </row>
    <row r="1201" s="14" customFormat="1">
      <c r="A1201" s="14"/>
      <c r="B1201" s="243"/>
      <c r="C1201" s="244"/>
      <c r="D1201" s="234" t="s">
        <v>160</v>
      </c>
      <c r="E1201" s="245" t="s">
        <v>1</v>
      </c>
      <c r="F1201" s="246" t="s">
        <v>1457</v>
      </c>
      <c r="G1201" s="244"/>
      <c r="H1201" s="247">
        <v>26.02</v>
      </c>
      <c r="I1201" s="248"/>
      <c r="J1201" s="244"/>
      <c r="K1201" s="244"/>
      <c r="L1201" s="249"/>
      <c r="M1201" s="250"/>
      <c r="N1201" s="251"/>
      <c r="O1201" s="251"/>
      <c r="P1201" s="251"/>
      <c r="Q1201" s="251"/>
      <c r="R1201" s="251"/>
      <c r="S1201" s="251"/>
      <c r="T1201" s="252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3" t="s">
        <v>160</v>
      </c>
      <c r="AU1201" s="253" t="s">
        <v>89</v>
      </c>
      <c r="AV1201" s="14" t="s">
        <v>89</v>
      </c>
      <c r="AW1201" s="14" t="s">
        <v>34</v>
      </c>
      <c r="AX1201" s="14" t="s">
        <v>79</v>
      </c>
      <c r="AY1201" s="253" t="s">
        <v>151</v>
      </c>
    </row>
    <row r="1202" s="14" customFormat="1">
      <c r="A1202" s="14"/>
      <c r="B1202" s="243"/>
      <c r="C1202" s="244"/>
      <c r="D1202" s="234" t="s">
        <v>160</v>
      </c>
      <c r="E1202" s="245" t="s">
        <v>1</v>
      </c>
      <c r="F1202" s="246" t="s">
        <v>1458</v>
      </c>
      <c r="G1202" s="244"/>
      <c r="H1202" s="247">
        <v>2.98</v>
      </c>
      <c r="I1202" s="248"/>
      <c r="J1202" s="244"/>
      <c r="K1202" s="244"/>
      <c r="L1202" s="249"/>
      <c r="M1202" s="250"/>
      <c r="N1202" s="251"/>
      <c r="O1202" s="251"/>
      <c r="P1202" s="251"/>
      <c r="Q1202" s="251"/>
      <c r="R1202" s="251"/>
      <c r="S1202" s="251"/>
      <c r="T1202" s="252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3" t="s">
        <v>160</v>
      </c>
      <c r="AU1202" s="253" t="s">
        <v>89</v>
      </c>
      <c r="AV1202" s="14" t="s">
        <v>89</v>
      </c>
      <c r="AW1202" s="14" t="s">
        <v>34</v>
      </c>
      <c r="AX1202" s="14" t="s">
        <v>79</v>
      </c>
      <c r="AY1202" s="253" t="s">
        <v>151</v>
      </c>
    </row>
    <row r="1203" s="16" customFormat="1">
      <c r="A1203" s="16"/>
      <c r="B1203" s="275"/>
      <c r="C1203" s="276"/>
      <c r="D1203" s="234" t="s">
        <v>160</v>
      </c>
      <c r="E1203" s="277" t="s">
        <v>1</v>
      </c>
      <c r="F1203" s="278" t="s">
        <v>432</v>
      </c>
      <c r="G1203" s="276"/>
      <c r="H1203" s="279">
        <v>29</v>
      </c>
      <c r="I1203" s="280"/>
      <c r="J1203" s="276"/>
      <c r="K1203" s="276"/>
      <c r="L1203" s="281"/>
      <c r="M1203" s="282"/>
      <c r="N1203" s="283"/>
      <c r="O1203" s="283"/>
      <c r="P1203" s="283"/>
      <c r="Q1203" s="283"/>
      <c r="R1203" s="283"/>
      <c r="S1203" s="283"/>
      <c r="T1203" s="284"/>
      <c r="U1203" s="16"/>
      <c r="V1203" s="16"/>
      <c r="W1203" s="16"/>
      <c r="X1203" s="16"/>
      <c r="Y1203" s="16"/>
      <c r="Z1203" s="16"/>
      <c r="AA1203" s="16"/>
      <c r="AB1203" s="16"/>
      <c r="AC1203" s="16"/>
      <c r="AD1203" s="16"/>
      <c r="AE1203" s="16"/>
      <c r="AT1203" s="285" t="s">
        <v>160</v>
      </c>
      <c r="AU1203" s="285" t="s">
        <v>89</v>
      </c>
      <c r="AV1203" s="16" t="s">
        <v>176</v>
      </c>
      <c r="AW1203" s="16" t="s">
        <v>34</v>
      </c>
      <c r="AX1203" s="16" t="s">
        <v>79</v>
      </c>
      <c r="AY1203" s="285" t="s">
        <v>151</v>
      </c>
    </row>
    <row r="1204" s="13" customFormat="1">
      <c r="A1204" s="13"/>
      <c r="B1204" s="232"/>
      <c r="C1204" s="233"/>
      <c r="D1204" s="234" t="s">
        <v>160</v>
      </c>
      <c r="E1204" s="235" t="s">
        <v>1</v>
      </c>
      <c r="F1204" s="236" t="s">
        <v>1459</v>
      </c>
      <c r="G1204" s="233"/>
      <c r="H1204" s="235" t="s">
        <v>1</v>
      </c>
      <c r="I1204" s="237"/>
      <c r="J1204" s="233"/>
      <c r="K1204" s="233"/>
      <c r="L1204" s="238"/>
      <c r="M1204" s="239"/>
      <c r="N1204" s="240"/>
      <c r="O1204" s="240"/>
      <c r="P1204" s="240"/>
      <c r="Q1204" s="240"/>
      <c r="R1204" s="240"/>
      <c r="S1204" s="240"/>
      <c r="T1204" s="241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2" t="s">
        <v>160</v>
      </c>
      <c r="AU1204" s="242" t="s">
        <v>89</v>
      </c>
      <c r="AV1204" s="13" t="s">
        <v>87</v>
      </c>
      <c r="AW1204" s="13" t="s">
        <v>34</v>
      </c>
      <c r="AX1204" s="13" t="s">
        <v>79</v>
      </c>
      <c r="AY1204" s="242" t="s">
        <v>151</v>
      </c>
    </row>
    <row r="1205" s="14" customFormat="1">
      <c r="A1205" s="14"/>
      <c r="B1205" s="243"/>
      <c r="C1205" s="244"/>
      <c r="D1205" s="234" t="s">
        <v>160</v>
      </c>
      <c r="E1205" s="245" t="s">
        <v>1</v>
      </c>
      <c r="F1205" s="246" t="s">
        <v>1460</v>
      </c>
      <c r="G1205" s="244"/>
      <c r="H1205" s="247">
        <v>2.5899999999999999</v>
      </c>
      <c r="I1205" s="248"/>
      <c r="J1205" s="244"/>
      <c r="K1205" s="244"/>
      <c r="L1205" s="249"/>
      <c r="M1205" s="250"/>
      <c r="N1205" s="251"/>
      <c r="O1205" s="251"/>
      <c r="P1205" s="251"/>
      <c r="Q1205" s="251"/>
      <c r="R1205" s="251"/>
      <c r="S1205" s="251"/>
      <c r="T1205" s="25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3" t="s">
        <v>160</v>
      </c>
      <c r="AU1205" s="253" t="s">
        <v>89</v>
      </c>
      <c r="AV1205" s="14" t="s">
        <v>89</v>
      </c>
      <c r="AW1205" s="14" t="s">
        <v>34</v>
      </c>
      <c r="AX1205" s="14" t="s">
        <v>79</v>
      </c>
      <c r="AY1205" s="253" t="s">
        <v>151</v>
      </c>
    </row>
    <row r="1206" s="14" customFormat="1">
      <c r="A1206" s="14"/>
      <c r="B1206" s="243"/>
      <c r="C1206" s="244"/>
      <c r="D1206" s="234" t="s">
        <v>160</v>
      </c>
      <c r="E1206" s="245" t="s">
        <v>1</v>
      </c>
      <c r="F1206" s="246" t="s">
        <v>1461</v>
      </c>
      <c r="G1206" s="244"/>
      <c r="H1206" s="247">
        <v>0.40999999999999998</v>
      </c>
      <c r="I1206" s="248"/>
      <c r="J1206" s="244"/>
      <c r="K1206" s="244"/>
      <c r="L1206" s="249"/>
      <c r="M1206" s="250"/>
      <c r="N1206" s="251"/>
      <c r="O1206" s="251"/>
      <c r="P1206" s="251"/>
      <c r="Q1206" s="251"/>
      <c r="R1206" s="251"/>
      <c r="S1206" s="251"/>
      <c r="T1206" s="252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3" t="s">
        <v>160</v>
      </c>
      <c r="AU1206" s="253" t="s">
        <v>89</v>
      </c>
      <c r="AV1206" s="14" t="s">
        <v>89</v>
      </c>
      <c r="AW1206" s="14" t="s">
        <v>34</v>
      </c>
      <c r="AX1206" s="14" t="s">
        <v>79</v>
      </c>
      <c r="AY1206" s="253" t="s">
        <v>151</v>
      </c>
    </row>
    <row r="1207" s="16" customFormat="1">
      <c r="A1207" s="16"/>
      <c r="B1207" s="275"/>
      <c r="C1207" s="276"/>
      <c r="D1207" s="234" t="s">
        <v>160</v>
      </c>
      <c r="E1207" s="277" t="s">
        <v>1</v>
      </c>
      <c r="F1207" s="278" t="s">
        <v>439</v>
      </c>
      <c r="G1207" s="276"/>
      <c r="H1207" s="279">
        <v>3</v>
      </c>
      <c r="I1207" s="280"/>
      <c r="J1207" s="276"/>
      <c r="K1207" s="276"/>
      <c r="L1207" s="281"/>
      <c r="M1207" s="282"/>
      <c r="N1207" s="283"/>
      <c r="O1207" s="283"/>
      <c r="P1207" s="283"/>
      <c r="Q1207" s="283"/>
      <c r="R1207" s="283"/>
      <c r="S1207" s="283"/>
      <c r="T1207" s="284"/>
      <c r="U1207" s="16"/>
      <c r="V1207" s="16"/>
      <c r="W1207" s="16"/>
      <c r="X1207" s="16"/>
      <c r="Y1207" s="16"/>
      <c r="Z1207" s="16"/>
      <c r="AA1207" s="16"/>
      <c r="AB1207" s="16"/>
      <c r="AC1207" s="16"/>
      <c r="AD1207" s="16"/>
      <c r="AE1207" s="16"/>
      <c r="AT1207" s="285" t="s">
        <v>160</v>
      </c>
      <c r="AU1207" s="285" t="s">
        <v>89</v>
      </c>
      <c r="AV1207" s="16" t="s">
        <v>176</v>
      </c>
      <c r="AW1207" s="16" t="s">
        <v>34</v>
      </c>
      <c r="AX1207" s="16" t="s">
        <v>79</v>
      </c>
      <c r="AY1207" s="285" t="s">
        <v>151</v>
      </c>
    </row>
    <row r="1208" s="13" customFormat="1">
      <c r="A1208" s="13"/>
      <c r="B1208" s="232"/>
      <c r="C1208" s="233"/>
      <c r="D1208" s="234" t="s">
        <v>160</v>
      </c>
      <c r="E1208" s="235" t="s">
        <v>1</v>
      </c>
      <c r="F1208" s="236" t="s">
        <v>1462</v>
      </c>
      <c r="G1208" s="233"/>
      <c r="H1208" s="235" t="s">
        <v>1</v>
      </c>
      <c r="I1208" s="237"/>
      <c r="J1208" s="233"/>
      <c r="K1208" s="233"/>
      <c r="L1208" s="238"/>
      <c r="M1208" s="239"/>
      <c r="N1208" s="240"/>
      <c r="O1208" s="240"/>
      <c r="P1208" s="240"/>
      <c r="Q1208" s="240"/>
      <c r="R1208" s="240"/>
      <c r="S1208" s="240"/>
      <c r="T1208" s="241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2" t="s">
        <v>160</v>
      </c>
      <c r="AU1208" s="242" t="s">
        <v>89</v>
      </c>
      <c r="AV1208" s="13" t="s">
        <v>87</v>
      </c>
      <c r="AW1208" s="13" t="s">
        <v>34</v>
      </c>
      <c r="AX1208" s="13" t="s">
        <v>79</v>
      </c>
      <c r="AY1208" s="242" t="s">
        <v>151</v>
      </c>
    </row>
    <row r="1209" s="13" customFormat="1">
      <c r="A1209" s="13"/>
      <c r="B1209" s="232"/>
      <c r="C1209" s="233"/>
      <c r="D1209" s="234" t="s">
        <v>160</v>
      </c>
      <c r="E1209" s="235" t="s">
        <v>1</v>
      </c>
      <c r="F1209" s="236" t="s">
        <v>1463</v>
      </c>
      <c r="G1209" s="233"/>
      <c r="H1209" s="235" t="s">
        <v>1</v>
      </c>
      <c r="I1209" s="237"/>
      <c r="J1209" s="233"/>
      <c r="K1209" s="233"/>
      <c r="L1209" s="238"/>
      <c r="M1209" s="239"/>
      <c r="N1209" s="240"/>
      <c r="O1209" s="240"/>
      <c r="P1209" s="240"/>
      <c r="Q1209" s="240"/>
      <c r="R1209" s="240"/>
      <c r="S1209" s="240"/>
      <c r="T1209" s="241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2" t="s">
        <v>160</v>
      </c>
      <c r="AU1209" s="242" t="s">
        <v>89</v>
      </c>
      <c r="AV1209" s="13" t="s">
        <v>87</v>
      </c>
      <c r="AW1209" s="13" t="s">
        <v>34</v>
      </c>
      <c r="AX1209" s="13" t="s">
        <v>79</v>
      </c>
      <c r="AY1209" s="242" t="s">
        <v>151</v>
      </c>
    </row>
    <row r="1210" s="14" customFormat="1">
      <c r="A1210" s="14"/>
      <c r="B1210" s="243"/>
      <c r="C1210" s="244"/>
      <c r="D1210" s="234" t="s">
        <v>160</v>
      </c>
      <c r="E1210" s="245" t="s">
        <v>1</v>
      </c>
      <c r="F1210" s="246" t="s">
        <v>1464</v>
      </c>
      <c r="G1210" s="244"/>
      <c r="H1210" s="247">
        <v>19.68</v>
      </c>
      <c r="I1210" s="248"/>
      <c r="J1210" s="244"/>
      <c r="K1210" s="244"/>
      <c r="L1210" s="249"/>
      <c r="M1210" s="250"/>
      <c r="N1210" s="251"/>
      <c r="O1210" s="251"/>
      <c r="P1210" s="251"/>
      <c r="Q1210" s="251"/>
      <c r="R1210" s="251"/>
      <c r="S1210" s="251"/>
      <c r="T1210" s="252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3" t="s">
        <v>160</v>
      </c>
      <c r="AU1210" s="253" t="s">
        <v>89</v>
      </c>
      <c r="AV1210" s="14" t="s">
        <v>89</v>
      </c>
      <c r="AW1210" s="14" t="s">
        <v>34</v>
      </c>
      <c r="AX1210" s="14" t="s">
        <v>79</v>
      </c>
      <c r="AY1210" s="253" t="s">
        <v>151</v>
      </c>
    </row>
    <row r="1211" s="14" customFormat="1">
      <c r="A1211" s="14"/>
      <c r="B1211" s="243"/>
      <c r="C1211" s="244"/>
      <c r="D1211" s="234" t="s">
        <v>160</v>
      </c>
      <c r="E1211" s="245" t="s">
        <v>1</v>
      </c>
      <c r="F1211" s="246" t="s">
        <v>1465</v>
      </c>
      <c r="G1211" s="244"/>
      <c r="H1211" s="247">
        <v>1.3200000000000001</v>
      </c>
      <c r="I1211" s="248"/>
      <c r="J1211" s="244"/>
      <c r="K1211" s="244"/>
      <c r="L1211" s="249"/>
      <c r="M1211" s="250"/>
      <c r="N1211" s="251"/>
      <c r="O1211" s="251"/>
      <c r="P1211" s="251"/>
      <c r="Q1211" s="251"/>
      <c r="R1211" s="251"/>
      <c r="S1211" s="251"/>
      <c r="T1211" s="25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3" t="s">
        <v>160</v>
      </c>
      <c r="AU1211" s="253" t="s">
        <v>89</v>
      </c>
      <c r="AV1211" s="14" t="s">
        <v>89</v>
      </c>
      <c r="AW1211" s="14" t="s">
        <v>34</v>
      </c>
      <c r="AX1211" s="14" t="s">
        <v>79</v>
      </c>
      <c r="AY1211" s="253" t="s">
        <v>151</v>
      </c>
    </row>
    <row r="1212" s="16" customFormat="1">
      <c r="A1212" s="16"/>
      <c r="B1212" s="275"/>
      <c r="C1212" s="276"/>
      <c r="D1212" s="234" t="s">
        <v>160</v>
      </c>
      <c r="E1212" s="277" t="s">
        <v>1</v>
      </c>
      <c r="F1212" s="278" t="s">
        <v>510</v>
      </c>
      <c r="G1212" s="276"/>
      <c r="H1212" s="279">
        <v>21</v>
      </c>
      <c r="I1212" s="280"/>
      <c r="J1212" s="276"/>
      <c r="K1212" s="276"/>
      <c r="L1212" s="281"/>
      <c r="M1212" s="282"/>
      <c r="N1212" s="283"/>
      <c r="O1212" s="283"/>
      <c r="P1212" s="283"/>
      <c r="Q1212" s="283"/>
      <c r="R1212" s="283"/>
      <c r="S1212" s="283"/>
      <c r="T1212" s="284"/>
      <c r="U1212" s="16"/>
      <c r="V1212" s="16"/>
      <c r="W1212" s="16"/>
      <c r="X1212" s="16"/>
      <c r="Y1212" s="16"/>
      <c r="Z1212" s="16"/>
      <c r="AA1212" s="16"/>
      <c r="AB1212" s="16"/>
      <c r="AC1212" s="16"/>
      <c r="AD1212" s="16"/>
      <c r="AE1212" s="16"/>
      <c r="AT1212" s="285" t="s">
        <v>160</v>
      </c>
      <c r="AU1212" s="285" t="s">
        <v>89</v>
      </c>
      <c r="AV1212" s="16" t="s">
        <v>176</v>
      </c>
      <c r="AW1212" s="16" t="s">
        <v>34</v>
      </c>
      <c r="AX1212" s="16" t="s">
        <v>79</v>
      </c>
      <c r="AY1212" s="285" t="s">
        <v>151</v>
      </c>
    </row>
    <row r="1213" s="13" customFormat="1">
      <c r="A1213" s="13"/>
      <c r="B1213" s="232"/>
      <c r="C1213" s="233"/>
      <c r="D1213" s="234" t="s">
        <v>160</v>
      </c>
      <c r="E1213" s="235" t="s">
        <v>1</v>
      </c>
      <c r="F1213" s="236" t="s">
        <v>1466</v>
      </c>
      <c r="G1213" s="233"/>
      <c r="H1213" s="235" t="s">
        <v>1</v>
      </c>
      <c r="I1213" s="237"/>
      <c r="J1213" s="233"/>
      <c r="K1213" s="233"/>
      <c r="L1213" s="238"/>
      <c r="M1213" s="239"/>
      <c r="N1213" s="240"/>
      <c r="O1213" s="240"/>
      <c r="P1213" s="240"/>
      <c r="Q1213" s="240"/>
      <c r="R1213" s="240"/>
      <c r="S1213" s="240"/>
      <c r="T1213" s="241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2" t="s">
        <v>160</v>
      </c>
      <c r="AU1213" s="242" t="s">
        <v>89</v>
      </c>
      <c r="AV1213" s="13" t="s">
        <v>87</v>
      </c>
      <c r="AW1213" s="13" t="s">
        <v>34</v>
      </c>
      <c r="AX1213" s="13" t="s">
        <v>79</v>
      </c>
      <c r="AY1213" s="242" t="s">
        <v>151</v>
      </c>
    </row>
    <row r="1214" s="14" customFormat="1">
      <c r="A1214" s="14"/>
      <c r="B1214" s="243"/>
      <c r="C1214" s="244"/>
      <c r="D1214" s="234" t="s">
        <v>160</v>
      </c>
      <c r="E1214" s="245" t="s">
        <v>1</v>
      </c>
      <c r="F1214" s="246" t="s">
        <v>1467</v>
      </c>
      <c r="G1214" s="244"/>
      <c r="H1214" s="247">
        <v>32.490000000000002</v>
      </c>
      <c r="I1214" s="248"/>
      <c r="J1214" s="244"/>
      <c r="K1214" s="244"/>
      <c r="L1214" s="249"/>
      <c r="M1214" s="250"/>
      <c r="N1214" s="251"/>
      <c r="O1214" s="251"/>
      <c r="P1214" s="251"/>
      <c r="Q1214" s="251"/>
      <c r="R1214" s="251"/>
      <c r="S1214" s="251"/>
      <c r="T1214" s="252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3" t="s">
        <v>160</v>
      </c>
      <c r="AU1214" s="253" t="s">
        <v>89</v>
      </c>
      <c r="AV1214" s="14" t="s">
        <v>89</v>
      </c>
      <c r="AW1214" s="14" t="s">
        <v>34</v>
      </c>
      <c r="AX1214" s="14" t="s">
        <v>79</v>
      </c>
      <c r="AY1214" s="253" t="s">
        <v>151</v>
      </c>
    </row>
    <row r="1215" s="14" customFormat="1">
      <c r="A1215" s="14"/>
      <c r="B1215" s="243"/>
      <c r="C1215" s="244"/>
      <c r="D1215" s="234" t="s">
        <v>160</v>
      </c>
      <c r="E1215" s="245" t="s">
        <v>1</v>
      </c>
      <c r="F1215" s="246" t="s">
        <v>423</v>
      </c>
      <c r="G1215" s="244"/>
      <c r="H1215" s="247">
        <v>14.19</v>
      </c>
      <c r="I1215" s="248"/>
      <c r="J1215" s="244"/>
      <c r="K1215" s="244"/>
      <c r="L1215" s="249"/>
      <c r="M1215" s="250"/>
      <c r="N1215" s="251"/>
      <c r="O1215" s="251"/>
      <c r="P1215" s="251"/>
      <c r="Q1215" s="251"/>
      <c r="R1215" s="251"/>
      <c r="S1215" s="251"/>
      <c r="T1215" s="252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3" t="s">
        <v>160</v>
      </c>
      <c r="AU1215" s="253" t="s">
        <v>89</v>
      </c>
      <c r="AV1215" s="14" t="s">
        <v>89</v>
      </c>
      <c r="AW1215" s="14" t="s">
        <v>34</v>
      </c>
      <c r="AX1215" s="14" t="s">
        <v>79</v>
      </c>
      <c r="AY1215" s="253" t="s">
        <v>151</v>
      </c>
    </row>
    <row r="1216" s="14" customFormat="1">
      <c r="A1216" s="14"/>
      <c r="B1216" s="243"/>
      <c r="C1216" s="244"/>
      <c r="D1216" s="234" t="s">
        <v>160</v>
      </c>
      <c r="E1216" s="245" t="s">
        <v>1</v>
      </c>
      <c r="F1216" s="246" t="s">
        <v>424</v>
      </c>
      <c r="G1216" s="244"/>
      <c r="H1216" s="247">
        <v>7.5</v>
      </c>
      <c r="I1216" s="248"/>
      <c r="J1216" s="244"/>
      <c r="K1216" s="244"/>
      <c r="L1216" s="249"/>
      <c r="M1216" s="250"/>
      <c r="N1216" s="251"/>
      <c r="O1216" s="251"/>
      <c r="P1216" s="251"/>
      <c r="Q1216" s="251"/>
      <c r="R1216" s="251"/>
      <c r="S1216" s="251"/>
      <c r="T1216" s="252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3" t="s">
        <v>160</v>
      </c>
      <c r="AU1216" s="253" t="s">
        <v>89</v>
      </c>
      <c r="AV1216" s="14" t="s">
        <v>89</v>
      </c>
      <c r="AW1216" s="14" t="s">
        <v>34</v>
      </c>
      <c r="AX1216" s="14" t="s">
        <v>79</v>
      </c>
      <c r="AY1216" s="253" t="s">
        <v>151</v>
      </c>
    </row>
    <row r="1217" s="14" customFormat="1">
      <c r="A1217" s="14"/>
      <c r="B1217" s="243"/>
      <c r="C1217" s="244"/>
      <c r="D1217" s="234" t="s">
        <v>160</v>
      </c>
      <c r="E1217" s="245" t="s">
        <v>1</v>
      </c>
      <c r="F1217" s="246" t="s">
        <v>1468</v>
      </c>
      <c r="G1217" s="244"/>
      <c r="H1217" s="247">
        <v>5.8200000000000003</v>
      </c>
      <c r="I1217" s="248"/>
      <c r="J1217" s="244"/>
      <c r="K1217" s="244"/>
      <c r="L1217" s="249"/>
      <c r="M1217" s="250"/>
      <c r="N1217" s="251"/>
      <c r="O1217" s="251"/>
      <c r="P1217" s="251"/>
      <c r="Q1217" s="251"/>
      <c r="R1217" s="251"/>
      <c r="S1217" s="251"/>
      <c r="T1217" s="252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3" t="s">
        <v>160</v>
      </c>
      <c r="AU1217" s="253" t="s">
        <v>89</v>
      </c>
      <c r="AV1217" s="14" t="s">
        <v>89</v>
      </c>
      <c r="AW1217" s="14" t="s">
        <v>34</v>
      </c>
      <c r="AX1217" s="14" t="s">
        <v>79</v>
      </c>
      <c r="AY1217" s="253" t="s">
        <v>151</v>
      </c>
    </row>
    <row r="1218" s="16" customFormat="1">
      <c r="A1218" s="16"/>
      <c r="B1218" s="275"/>
      <c r="C1218" s="276"/>
      <c r="D1218" s="234" t="s">
        <v>160</v>
      </c>
      <c r="E1218" s="277" t="s">
        <v>1</v>
      </c>
      <c r="F1218" s="278" t="s">
        <v>517</v>
      </c>
      <c r="G1218" s="276"/>
      <c r="H1218" s="279">
        <v>60</v>
      </c>
      <c r="I1218" s="280"/>
      <c r="J1218" s="276"/>
      <c r="K1218" s="276"/>
      <c r="L1218" s="281"/>
      <c r="M1218" s="282"/>
      <c r="N1218" s="283"/>
      <c r="O1218" s="283"/>
      <c r="P1218" s="283"/>
      <c r="Q1218" s="283"/>
      <c r="R1218" s="283"/>
      <c r="S1218" s="283"/>
      <c r="T1218" s="284"/>
      <c r="U1218" s="16"/>
      <c r="V1218" s="16"/>
      <c r="W1218" s="16"/>
      <c r="X1218" s="16"/>
      <c r="Y1218" s="16"/>
      <c r="Z1218" s="16"/>
      <c r="AA1218" s="16"/>
      <c r="AB1218" s="16"/>
      <c r="AC1218" s="16"/>
      <c r="AD1218" s="16"/>
      <c r="AE1218" s="16"/>
      <c r="AT1218" s="285" t="s">
        <v>160</v>
      </c>
      <c r="AU1218" s="285" t="s">
        <v>89</v>
      </c>
      <c r="AV1218" s="16" t="s">
        <v>176</v>
      </c>
      <c r="AW1218" s="16" t="s">
        <v>34</v>
      </c>
      <c r="AX1218" s="16" t="s">
        <v>79</v>
      </c>
      <c r="AY1218" s="285" t="s">
        <v>151</v>
      </c>
    </row>
    <row r="1219" s="15" customFormat="1">
      <c r="A1219" s="15"/>
      <c r="B1219" s="254"/>
      <c r="C1219" s="255"/>
      <c r="D1219" s="234" t="s">
        <v>160</v>
      </c>
      <c r="E1219" s="256" t="s">
        <v>1</v>
      </c>
      <c r="F1219" s="257" t="s">
        <v>166</v>
      </c>
      <c r="G1219" s="255"/>
      <c r="H1219" s="258">
        <v>113</v>
      </c>
      <c r="I1219" s="259"/>
      <c r="J1219" s="255"/>
      <c r="K1219" s="255"/>
      <c r="L1219" s="260"/>
      <c r="M1219" s="261"/>
      <c r="N1219" s="262"/>
      <c r="O1219" s="262"/>
      <c r="P1219" s="262"/>
      <c r="Q1219" s="262"/>
      <c r="R1219" s="262"/>
      <c r="S1219" s="262"/>
      <c r="T1219" s="263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64" t="s">
        <v>160</v>
      </c>
      <c r="AU1219" s="264" t="s">
        <v>89</v>
      </c>
      <c r="AV1219" s="15" t="s">
        <v>158</v>
      </c>
      <c r="AW1219" s="15" t="s">
        <v>34</v>
      </c>
      <c r="AX1219" s="15" t="s">
        <v>87</v>
      </c>
      <c r="AY1219" s="264" t="s">
        <v>151</v>
      </c>
    </row>
    <row r="1220" s="2" customFormat="1" ht="16.5" customHeight="1">
      <c r="A1220" s="39"/>
      <c r="B1220" s="40"/>
      <c r="C1220" s="265" t="s">
        <v>1469</v>
      </c>
      <c r="D1220" s="265" t="s">
        <v>177</v>
      </c>
      <c r="E1220" s="266" t="s">
        <v>531</v>
      </c>
      <c r="F1220" s="267" t="s">
        <v>532</v>
      </c>
      <c r="G1220" s="268" t="s">
        <v>208</v>
      </c>
      <c r="H1220" s="269">
        <v>62</v>
      </c>
      <c r="I1220" s="270"/>
      <c r="J1220" s="271">
        <f>ROUND(I1220*H1220,2)</f>
        <v>0</v>
      </c>
      <c r="K1220" s="267" t="s">
        <v>157</v>
      </c>
      <c r="L1220" s="272"/>
      <c r="M1220" s="273" t="s">
        <v>1</v>
      </c>
      <c r="N1220" s="274" t="s">
        <v>44</v>
      </c>
      <c r="O1220" s="92"/>
      <c r="P1220" s="228">
        <f>O1220*H1220</f>
        <v>0</v>
      </c>
      <c r="Q1220" s="228">
        <v>0.0047999999999999996</v>
      </c>
      <c r="R1220" s="228">
        <f>Q1220*H1220</f>
        <v>0.29759999999999998</v>
      </c>
      <c r="S1220" s="228">
        <v>0</v>
      </c>
      <c r="T1220" s="229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30" t="s">
        <v>452</v>
      </c>
      <c r="AT1220" s="230" t="s">
        <v>177</v>
      </c>
      <c r="AU1220" s="230" t="s">
        <v>89</v>
      </c>
      <c r="AY1220" s="18" t="s">
        <v>151</v>
      </c>
      <c r="BE1220" s="231">
        <f>IF(N1220="základní",J1220,0)</f>
        <v>0</v>
      </c>
      <c r="BF1220" s="231">
        <f>IF(N1220="snížená",J1220,0)</f>
        <v>0</v>
      </c>
      <c r="BG1220" s="231">
        <f>IF(N1220="zákl. přenesená",J1220,0)</f>
        <v>0</v>
      </c>
      <c r="BH1220" s="231">
        <f>IF(N1220="sníž. přenesená",J1220,0)</f>
        <v>0</v>
      </c>
      <c r="BI1220" s="231">
        <f>IF(N1220="nulová",J1220,0)</f>
        <v>0</v>
      </c>
      <c r="BJ1220" s="18" t="s">
        <v>87</v>
      </c>
      <c r="BK1220" s="231">
        <f>ROUND(I1220*H1220,2)</f>
        <v>0</v>
      </c>
      <c r="BL1220" s="18" t="s">
        <v>209</v>
      </c>
      <c r="BM1220" s="230" t="s">
        <v>1470</v>
      </c>
    </row>
    <row r="1221" s="13" customFormat="1">
      <c r="A1221" s="13"/>
      <c r="B1221" s="232"/>
      <c r="C1221" s="233"/>
      <c r="D1221" s="234" t="s">
        <v>160</v>
      </c>
      <c r="E1221" s="235" t="s">
        <v>1</v>
      </c>
      <c r="F1221" s="236" t="s">
        <v>1471</v>
      </c>
      <c r="G1221" s="233"/>
      <c r="H1221" s="235" t="s">
        <v>1</v>
      </c>
      <c r="I1221" s="237"/>
      <c r="J1221" s="233"/>
      <c r="K1221" s="233"/>
      <c r="L1221" s="238"/>
      <c r="M1221" s="239"/>
      <c r="N1221" s="240"/>
      <c r="O1221" s="240"/>
      <c r="P1221" s="240"/>
      <c r="Q1221" s="240"/>
      <c r="R1221" s="240"/>
      <c r="S1221" s="240"/>
      <c r="T1221" s="241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2" t="s">
        <v>160</v>
      </c>
      <c r="AU1221" s="242" t="s">
        <v>89</v>
      </c>
      <c r="AV1221" s="13" t="s">
        <v>87</v>
      </c>
      <c r="AW1221" s="13" t="s">
        <v>34</v>
      </c>
      <c r="AX1221" s="13" t="s">
        <v>79</v>
      </c>
      <c r="AY1221" s="242" t="s">
        <v>151</v>
      </c>
    </row>
    <row r="1222" s="14" customFormat="1">
      <c r="A1222" s="14"/>
      <c r="B1222" s="243"/>
      <c r="C1222" s="244"/>
      <c r="D1222" s="234" t="s">
        <v>160</v>
      </c>
      <c r="E1222" s="245" t="s">
        <v>1</v>
      </c>
      <c r="F1222" s="246" t="s">
        <v>1472</v>
      </c>
      <c r="G1222" s="244"/>
      <c r="H1222" s="247">
        <v>62</v>
      </c>
      <c r="I1222" s="248"/>
      <c r="J1222" s="244"/>
      <c r="K1222" s="244"/>
      <c r="L1222" s="249"/>
      <c r="M1222" s="250"/>
      <c r="N1222" s="251"/>
      <c r="O1222" s="251"/>
      <c r="P1222" s="251"/>
      <c r="Q1222" s="251"/>
      <c r="R1222" s="251"/>
      <c r="S1222" s="251"/>
      <c r="T1222" s="252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3" t="s">
        <v>160</v>
      </c>
      <c r="AU1222" s="253" t="s">
        <v>89</v>
      </c>
      <c r="AV1222" s="14" t="s">
        <v>89</v>
      </c>
      <c r="AW1222" s="14" t="s">
        <v>34</v>
      </c>
      <c r="AX1222" s="14" t="s">
        <v>87</v>
      </c>
      <c r="AY1222" s="253" t="s">
        <v>151</v>
      </c>
    </row>
    <row r="1223" s="2" customFormat="1" ht="16.5" customHeight="1">
      <c r="A1223" s="39"/>
      <c r="B1223" s="40"/>
      <c r="C1223" s="265" t="s">
        <v>1473</v>
      </c>
      <c r="D1223" s="265" t="s">
        <v>177</v>
      </c>
      <c r="E1223" s="266" t="s">
        <v>1474</v>
      </c>
      <c r="F1223" s="267" t="s">
        <v>1475</v>
      </c>
      <c r="G1223" s="268" t="s">
        <v>208</v>
      </c>
      <c r="H1223" s="269">
        <v>29.600000000000001</v>
      </c>
      <c r="I1223" s="270"/>
      <c r="J1223" s="271">
        <f>ROUND(I1223*H1223,2)</f>
        <v>0</v>
      </c>
      <c r="K1223" s="267" t="s">
        <v>157</v>
      </c>
      <c r="L1223" s="272"/>
      <c r="M1223" s="273" t="s">
        <v>1</v>
      </c>
      <c r="N1223" s="274" t="s">
        <v>44</v>
      </c>
      <c r="O1223" s="92"/>
      <c r="P1223" s="228">
        <f>O1223*H1223</f>
        <v>0</v>
      </c>
      <c r="Q1223" s="228">
        <v>0.0030000000000000001</v>
      </c>
      <c r="R1223" s="228">
        <f>Q1223*H1223</f>
        <v>0.088800000000000004</v>
      </c>
      <c r="S1223" s="228">
        <v>0</v>
      </c>
      <c r="T1223" s="229">
        <f>S1223*H1223</f>
        <v>0</v>
      </c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R1223" s="230" t="s">
        <v>452</v>
      </c>
      <c r="AT1223" s="230" t="s">
        <v>177</v>
      </c>
      <c r="AU1223" s="230" t="s">
        <v>89</v>
      </c>
      <c r="AY1223" s="18" t="s">
        <v>151</v>
      </c>
      <c r="BE1223" s="231">
        <f>IF(N1223="základní",J1223,0)</f>
        <v>0</v>
      </c>
      <c r="BF1223" s="231">
        <f>IF(N1223="snížená",J1223,0)</f>
        <v>0</v>
      </c>
      <c r="BG1223" s="231">
        <f>IF(N1223="zákl. přenesená",J1223,0)</f>
        <v>0</v>
      </c>
      <c r="BH1223" s="231">
        <f>IF(N1223="sníž. přenesená",J1223,0)</f>
        <v>0</v>
      </c>
      <c r="BI1223" s="231">
        <f>IF(N1223="nulová",J1223,0)</f>
        <v>0</v>
      </c>
      <c r="BJ1223" s="18" t="s">
        <v>87</v>
      </c>
      <c r="BK1223" s="231">
        <f>ROUND(I1223*H1223,2)</f>
        <v>0</v>
      </c>
      <c r="BL1223" s="18" t="s">
        <v>209</v>
      </c>
      <c r="BM1223" s="230" t="s">
        <v>1476</v>
      </c>
    </row>
    <row r="1224" s="13" customFormat="1">
      <c r="A1224" s="13"/>
      <c r="B1224" s="232"/>
      <c r="C1224" s="233"/>
      <c r="D1224" s="234" t="s">
        <v>160</v>
      </c>
      <c r="E1224" s="235" t="s">
        <v>1</v>
      </c>
      <c r="F1224" s="236" t="s">
        <v>1477</v>
      </c>
      <c r="G1224" s="233"/>
      <c r="H1224" s="235" t="s">
        <v>1</v>
      </c>
      <c r="I1224" s="237"/>
      <c r="J1224" s="233"/>
      <c r="K1224" s="233"/>
      <c r="L1224" s="238"/>
      <c r="M1224" s="239"/>
      <c r="N1224" s="240"/>
      <c r="O1224" s="240"/>
      <c r="P1224" s="240"/>
      <c r="Q1224" s="240"/>
      <c r="R1224" s="240"/>
      <c r="S1224" s="240"/>
      <c r="T1224" s="241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2" t="s">
        <v>160</v>
      </c>
      <c r="AU1224" s="242" t="s">
        <v>89</v>
      </c>
      <c r="AV1224" s="13" t="s">
        <v>87</v>
      </c>
      <c r="AW1224" s="13" t="s">
        <v>34</v>
      </c>
      <c r="AX1224" s="13" t="s">
        <v>79</v>
      </c>
      <c r="AY1224" s="242" t="s">
        <v>151</v>
      </c>
    </row>
    <row r="1225" s="14" customFormat="1">
      <c r="A1225" s="14"/>
      <c r="B1225" s="243"/>
      <c r="C1225" s="244"/>
      <c r="D1225" s="234" t="s">
        <v>160</v>
      </c>
      <c r="E1225" s="245" t="s">
        <v>1</v>
      </c>
      <c r="F1225" s="246" t="s">
        <v>1478</v>
      </c>
      <c r="G1225" s="244"/>
      <c r="H1225" s="247">
        <v>29.600000000000001</v>
      </c>
      <c r="I1225" s="248"/>
      <c r="J1225" s="244"/>
      <c r="K1225" s="244"/>
      <c r="L1225" s="249"/>
      <c r="M1225" s="250"/>
      <c r="N1225" s="251"/>
      <c r="O1225" s="251"/>
      <c r="P1225" s="251"/>
      <c r="Q1225" s="251"/>
      <c r="R1225" s="251"/>
      <c r="S1225" s="251"/>
      <c r="T1225" s="252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3" t="s">
        <v>160</v>
      </c>
      <c r="AU1225" s="253" t="s">
        <v>89</v>
      </c>
      <c r="AV1225" s="14" t="s">
        <v>89</v>
      </c>
      <c r="AW1225" s="14" t="s">
        <v>34</v>
      </c>
      <c r="AX1225" s="14" t="s">
        <v>87</v>
      </c>
      <c r="AY1225" s="253" t="s">
        <v>151</v>
      </c>
    </row>
    <row r="1226" s="2" customFormat="1" ht="16.5" customHeight="1">
      <c r="A1226" s="39"/>
      <c r="B1226" s="40"/>
      <c r="C1226" s="265" t="s">
        <v>1479</v>
      </c>
      <c r="D1226" s="265" t="s">
        <v>177</v>
      </c>
      <c r="E1226" s="266" t="s">
        <v>537</v>
      </c>
      <c r="F1226" s="267" t="s">
        <v>538</v>
      </c>
      <c r="G1226" s="268" t="s">
        <v>208</v>
      </c>
      <c r="H1226" s="269">
        <v>22</v>
      </c>
      <c r="I1226" s="270"/>
      <c r="J1226" s="271">
        <f>ROUND(I1226*H1226,2)</f>
        <v>0</v>
      </c>
      <c r="K1226" s="267" t="s">
        <v>157</v>
      </c>
      <c r="L1226" s="272"/>
      <c r="M1226" s="273" t="s">
        <v>1</v>
      </c>
      <c r="N1226" s="274" t="s">
        <v>44</v>
      </c>
      <c r="O1226" s="92"/>
      <c r="P1226" s="228">
        <f>O1226*H1226</f>
        <v>0</v>
      </c>
      <c r="Q1226" s="228">
        <v>0.0023999999999999998</v>
      </c>
      <c r="R1226" s="228">
        <f>Q1226*H1226</f>
        <v>0.052799999999999993</v>
      </c>
      <c r="S1226" s="228">
        <v>0</v>
      </c>
      <c r="T1226" s="229">
        <f>S1226*H1226</f>
        <v>0</v>
      </c>
      <c r="U1226" s="39"/>
      <c r="V1226" s="39"/>
      <c r="W1226" s="39"/>
      <c r="X1226" s="39"/>
      <c r="Y1226" s="39"/>
      <c r="Z1226" s="39"/>
      <c r="AA1226" s="39"/>
      <c r="AB1226" s="39"/>
      <c r="AC1226" s="39"/>
      <c r="AD1226" s="39"/>
      <c r="AE1226" s="39"/>
      <c r="AR1226" s="230" t="s">
        <v>452</v>
      </c>
      <c r="AT1226" s="230" t="s">
        <v>177</v>
      </c>
      <c r="AU1226" s="230" t="s">
        <v>89</v>
      </c>
      <c r="AY1226" s="18" t="s">
        <v>151</v>
      </c>
      <c r="BE1226" s="231">
        <f>IF(N1226="základní",J1226,0)</f>
        <v>0</v>
      </c>
      <c r="BF1226" s="231">
        <f>IF(N1226="snížená",J1226,0)</f>
        <v>0</v>
      </c>
      <c r="BG1226" s="231">
        <f>IF(N1226="zákl. přenesená",J1226,0)</f>
        <v>0</v>
      </c>
      <c r="BH1226" s="231">
        <f>IF(N1226="sníž. přenesená",J1226,0)</f>
        <v>0</v>
      </c>
      <c r="BI1226" s="231">
        <f>IF(N1226="nulová",J1226,0)</f>
        <v>0</v>
      </c>
      <c r="BJ1226" s="18" t="s">
        <v>87</v>
      </c>
      <c r="BK1226" s="231">
        <f>ROUND(I1226*H1226,2)</f>
        <v>0</v>
      </c>
      <c r="BL1226" s="18" t="s">
        <v>209</v>
      </c>
      <c r="BM1226" s="230" t="s">
        <v>1480</v>
      </c>
    </row>
    <row r="1227" s="13" customFormat="1">
      <c r="A1227" s="13"/>
      <c r="B1227" s="232"/>
      <c r="C1227" s="233"/>
      <c r="D1227" s="234" t="s">
        <v>160</v>
      </c>
      <c r="E1227" s="235" t="s">
        <v>1</v>
      </c>
      <c r="F1227" s="236" t="s">
        <v>1481</v>
      </c>
      <c r="G1227" s="233"/>
      <c r="H1227" s="235" t="s">
        <v>1</v>
      </c>
      <c r="I1227" s="237"/>
      <c r="J1227" s="233"/>
      <c r="K1227" s="233"/>
      <c r="L1227" s="238"/>
      <c r="M1227" s="239"/>
      <c r="N1227" s="240"/>
      <c r="O1227" s="240"/>
      <c r="P1227" s="240"/>
      <c r="Q1227" s="240"/>
      <c r="R1227" s="240"/>
      <c r="S1227" s="240"/>
      <c r="T1227" s="241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2" t="s">
        <v>160</v>
      </c>
      <c r="AU1227" s="242" t="s">
        <v>89</v>
      </c>
      <c r="AV1227" s="13" t="s">
        <v>87</v>
      </c>
      <c r="AW1227" s="13" t="s">
        <v>34</v>
      </c>
      <c r="AX1227" s="13" t="s">
        <v>79</v>
      </c>
      <c r="AY1227" s="242" t="s">
        <v>151</v>
      </c>
    </row>
    <row r="1228" s="14" customFormat="1">
      <c r="A1228" s="14"/>
      <c r="B1228" s="243"/>
      <c r="C1228" s="244"/>
      <c r="D1228" s="234" t="s">
        <v>160</v>
      </c>
      <c r="E1228" s="245" t="s">
        <v>1</v>
      </c>
      <c r="F1228" s="246" t="s">
        <v>1482</v>
      </c>
      <c r="G1228" s="244"/>
      <c r="H1228" s="247">
        <v>22</v>
      </c>
      <c r="I1228" s="248"/>
      <c r="J1228" s="244"/>
      <c r="K1228" s="244"/>
      <c r="L1228" s="249"/>
      <c r="M1228" s="250"/>
      <c r="N1228" s="251"/>
      <c r="O1228" s="251"/>
      <c r="P1228" s="251"/>
      <c r="Q1228" s="251"/>
      <c r="R1228" s="251"/>
      <c r="S1228" s="251"/>
      <c r="T1228" s="252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3" t="s">
        <v>160</v>
      </c>
      <c r="AU1228" s="253" t="s">
        <v>89</v>
      </c>
      <c r="AV1228" s="14" t="s">
        <v>89</v>
      </c>
      <c r="AW1228" s="14" t="s">
        <v>34</v>
      </c>
      <c r="AX1228" s="14" t="s">
        <v>87</v>
      </c>
      <c r="AY1228" s="253" t="s">
        <v>151</v>
      </c>
    </row>
    <row r="1229" s="2" customFormat="1" ht="16.5" customHeight="1">
      <c r="A1229" s="39"/>
      <c r="B1229" s="40"/>
      <c r="C1229" s="265" t="s">
        <v>1483</v>
      </c>
      <c r="D1229" s="265" t="s">
        <v>177</v>
      </c>
      <c r="E1229" s="266" t="s">
        <v>1484</v>
      </c>
      <c r="F1229" s="267" t="s">
        <v>1485</v>
      </c>
      <c r="G1229" s="268" t="s">
        <v>208</v>
      </c>
      <c r="H1229" s="269">
        <v>3.1000000000000001</v>
      </c>
      <c r="I1229" s="270"/>
      <c r="J1229" s="271">
        <f>ROUND(I1229*H1229,2)</f>
        <v>0</v>
      </c>
      <c r="K1229" s="267" t="s">
        <v>157</v>
      </c>
      <c r="L1229" s="272"/>
      <c r="M1229" s="273" t="s">
        <v>1</v>
      </c>
      <c r="N1229" s="274" t="s">
        <v>44</v>
      </c>
      <c r="O1229" s="92"/>
      <c r="P1229" s="228">
        <f>O1229*H1229</f>
        <v>0</v>
      </c>
      <c r="Q1229" s="228">
        <v>0.00075000000000000002</v>
      </c>
      <c r="R1229" s="228">
        <f>Q1229*H1229</f>
        <v>0.0023250000000000002</v>
      </c>
      <c r="S1229" s="228">
        <v>0</v>
      </c>
      <c r="T1229" s="229">
        <f>S1229*H1229</f>
        <v>0</v>
      </c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R1229" s="230" t="s">
        <v>452</v>
      </c>
      <c r="AT1229" s="230" t="s">
        <v>177</v>
      </c>
      <c r="AU1229" s="230" t="s">
        <v>89</v>
      </c>
      <c r="AY1229" s="18" t="s">
        <v>151</v>
      </c>
      <c r="BE1229" s="231">
        <f>IF(N1229="základní",J1229,0)</f>
        <v>0</v>
      </c>
      <c r="BF1229" s="231">
        <f>IF(N1229="snížená",J1229,0)</f>
        <v>0</v>
      </c>
      <c r="BG1229" s="231">
        <f>IF(N1229="zákl. přenesená",J1229,0)</f>
        <v>0</v>
      </c>
      <c r="BH1229" s="231">
        <f>IF(N1229="sníž. přenesená",J1229,0)</f>
        <v>0</v>
      </c>
      <c r="BI1229" s="231">
        <f>IF(N1229="nulová",J1229,0)</f>
        <v>0</v>
      </c>
      <c r="BJ1229" s="18" t="s">
        <v>87</v>
      </c>
      <c r="BK1229" s="231">
        <f>ROUND(I1229*H1229,2)</f>
        <v>0</v>
      </c>
      <c r="BL1229" s="18" t="s">
        <v>209</v>
      </c>
      <c r="BM1229" s="230" t="s">
        <v>1486</v>
      </c>
    </row>
    <row r="1230" s="13" customFormat="1">
      <c r="A1230" s="13"/>
      <c r="B1230" s="232"/>
      <c r="C1230" s="233"/>
      <c r="D1230" s="234" t="s">
        <v>160</v>
      </c>
      <c r="E1230" s="235" t="s">
        <v>1</v>
      </c>
      <c r="F1230" s="236" t="s">
        <v>1487</v>
      </c>
      <c r="G1230" s="233"/>
      <c r="H1230" s="235" t="s">
        <v>1</v>
      </c>
      <c r="I1230" s="237"/>
      <c r="J1230" s="233"/>
      <c r="K1230" s="233"/>
      <c r="L1230" s="238"/>
      <c r="M1230" s="239"/>
      <c r="N1230" s="240"/>
      <c r="O1230" s="240"/>
      <c r="P1230" s="240"/>
      <c r="Q1230" s="240"/>
      <c r="R1230" s="240"/>
      <c r="S1230" s="240"/>
      <c r="T1230" s="241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2" t="s">
        <v>160</v>
      </c>
      <c r="AU1230" s="242" t="s">
        <v>89</v>
      </c>
      <c r="AV1230" s="13" t="s">
        <v>87</v>
      </c>
      <c r="AW1230" s="13" t="s">
        <v>34</v>
      </c>
      <c r="AX1230" s="13" t="s">
        <v>79</v>
      </c>
      <c r="AY1230" s="242" t="s">
        <v>151</v>
      </c>
    </row>
    <row r="1231" s="14" customFormat="1">
      <c r="A1231" s="14"/>
      <c r="B1231" s="243"/>
      <c r="C1231" s="244"/>
      <c r="D1231" s="234" t="s">
        <v>160</v>
      </c>
      <c r="E1231" s="245" t="s">
        <v>1</v>
      </c>
      <c r="F1231" s="246" t="s">
        <v>1488</v>
      </c>
      <c r="G1231" s="244"/>
      <c r="H1231" s="247">
        <v>3.1000000000000001</v>
      </c>
      <c r="I1231" s="248"/>
      <c r="J1231" s="244"/>
      <c r="K1231" s="244"/>
      <c r="L1231" s="249"/>
      <c r="M1231" s="250"/>
      <c r="N1231" s="251"/>
      <c r="O1231" s="251"/>
      <c r="P1231" s="251"/>
      <c r="Q1231" s="251"/>
      <c r="R1231" s="251"/>
      <c r="S1231" s="251"/>
      <c r="T1231" s="252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3" t="s">
        <v>160</v>
      </c>
      <c r="AU1231" s="253" t="s">
        <v>89</v>
      </c>
      <c r="AV1231" s="14" t="s">
        <v>89</v>
      </c>
      <c r="AW1231" s="14" t="s">
        <v>34</v>
      </c>
      <c r="AX1231" s="14" t="s">
        <v>87</v>
      </c>
      <c r="AY1231" s="253" t="s">
        <v>151</v>
      </c>
    </row>
    <row r="1232" s="2" customFormat="1" ht="16.5" customHeight="1">
      <c r="A1232" s="39"/>
      <c r="B1232" s="40"/>
      <c r="C1232" s="219" t="s">
        <v>1489</v>
      </c>
      <c r="D1232" s="219" t="s">
        <v>153</v>
      </c>
      <c r="E1232" s="220" t="s">
        <v>1490</v>
      </c>
      <c r="F1232" s="221" t="s">
        <v>1491</v>
      </c>
      <c r="G1232" s="222" t="s">
        <v>208</v>
      </c>
      <c r="H1232" s="223">
        <v>15</v>
      </c>
      <c r="I1232" s="224"/>
      <c r="J1232" s="225">
        <f>ROUND(I1232*H1232,2)</f>
        <v>0</v>
      </c>
      <c r="K1232" s="221" t="s">
        <v>157</v>
      </c>
      <c r="L1232" s="45"/>
      <c r="M1232" s="226" t="s">
        <v>1</v>
      </c>
      <c r="N1232" s="227" t="s">
        <v>44</v>
      </c>
      <c r="O1232" s="92"/>
      <c r="P1232" s="228">
        <f>O1232*H1232</f>
        <v>0</v>
      </c>
      <c r="Q1232" s="228">
        <v>0.0060000000000000001</v>
      </c>
      <c r="R1232" s="228">
        <f>Q1232*H1232</f>
        <v>0.089999999999999997</v>
      </c>
      <c r="S1232" s="228">
        <v>0</v>
      </c>
      <c r="T1232" s="229">
        <f>S1232*H1232</f>
        <v>0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30" t="s">
        <v>209</v>
      </c>
      <c r="AT1232" s="230" t="s">
        <v>153</v>
      </c>
      <c r="AU1232" s="230" t="s">
        <v>89</v>
      </c>
      <c r="AY1232" s="18" t="s">
        <v>151</v>
      </c>
      <c r="BE1232" s="231">
        <f>IF(N1232="základní",J1232,0)</f>
        <v>0</v>
      </c>
      <c r="BF1232" s="231">
        <f>IF(N1232="snížená",J1232,0)</f>
        <v>0</v>
      </c>
      <c r="BG1232" s="231">
        <f>IF(N1232="zákl. přenesená",J1232,0)</f>
        <v>0</v>
      </c>
      <c r="BH1232" s="231">
        <f>IF(N1232="sníž. přenesená",J1232,0)</f>
        <v>0</v>
      </c>
      <c r="BI1232" s="231">
        <f>IF(N1232="nulová",J1232,0)</f>
        <v>0</v>
      </c>
      <c r="BJ1232" s="18" t="s">
        <v>87</v>
      </c>
      <c r="BK1232" s="231">
        <f>ROUND(I1232*H1232,2)</f>
        <v>0</v>
      </c>
      <c r="BL1232" s="18" t="s">
        <v>209</v>
      </c>
      <c r="BM1232" s="230" t="s">
        <v>1492</v>
      </c>
    </row>
    <row r="1233" s="13" customFormat="1">
      <c r="A1233" s="13"/>
      <c r="B1233" s="232"/>
      <c r="C1233" s="233"/>
      <c r="D1233" s="234" t="s">
        <v>160</v>
      </c>
      <c r="E1233" s="235" t="s">
        <v>1</v>
      </c>
      <c r="F1233" s="236" t="s">
        <v>1493</v>
      </c>
      <c r="G1233" s="233"/>
      <c r="H1233" s="235" t="s">
        <v>1</v>
      </c>
      <c r="I1233" s="237"/>
      <c r="J1233" s="233"/>
      <c r="K1233" s="233"/>
      <c r="L1233" s="238"/>
      <c r="M1233" s="239"/>
      <c r="N1233" s="240"/>
      <c r="O1233" s="240"/>
      <c r="P1233" s="240"/>
      <c r="Q1233" s="240"/>
      <c r="R1233" s="240"/>
      <c r="S1233" s="240"/>
      <c r="T1233" s="241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2" t="s">
        <v>160</v>
      </c>
      <c r="AU1233" s="242" t="s">
        <v>89</v>
      </c>
      <c r="AV1233" s="13" t="s">
        <v>87</v>
      </c>
      <c r="AW1233" s="13" t="s">
        <v>34</v>
      </c>
      <c r="AX1233" s="13" t="s">
        <v>79</v>
      </c>
      <c r="AY1233" s="242" t="s">
        <v>151</v>
      </c>
    </row>
    <row r="1234" s="14" customFormat="1">
      <c r="A1234" s="14"/>
      <c r="B1234" s="243"/>
      <c r="C1234" s="244"/>
      <c r="D1234" s="234" t="s">
        <v>160</v>
      </c>
      <c r="E1234" s="245" t="s">
        <v>1</v>
      </c>
      <c r="F1234" s="246" t="s">
        <v>355</v>
      </c>
      <c r="G1234" s="244"/>
      <c r="H1234" s="247">
        <v>15</v>
      </c>
      <c r="I1234" s="248"/>
      <c r="J1234" s="244"/>
      <c r="K1234" s="244"/>
      <c r="L1234" s="249"/>
      <c r="M1234" s="250"/>
      <c r="N1234" s="251"/>
      <c r="O1234" s="251"/>
      <c r="P1234" s="251"/>
      <c r="Q1234" s="251"/>
      <c r="R1234" s="251"/>
      <c r="S1234" s="251"/>
      <c r="T1234" s="252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3" t="s">
        <v>160</v>
      </c>
      <c r="AU1234" s="253" t="s">
        <v>89</v>
      </c>
      <c r="AV1234" s="14" t="s">
        <v>89</v>
      </c>
      <c r="AW1234" s="14" t="s">
        <v>34</v>
      </c>
      <c r="AX1234" s="14" t="s">
        <v>87</v>
      </c>
      <c r="AY1234" s="253" t="s">
        <v>151</v>
      </c>
    </row>
    <row r="1235" s="2" customFormat="1" ht="16.5" customHeight="1">
      <c r="A1235" s="39"/>
      <c r="B1235" s="40"/>
      <c r="C1235" s="265" t="s">
        <v>1494</v>
      </c>
      <c r="D1235" s="265" t="s">
        <v>177</v>
      </c>
      <c r="E1235" s="266" t="s">
        <v>1495</v>
      </c>
      <c r="F1235" s="267" t="s">
        <v>1496</v>
      </c>
      <c r="G1235" s="268" t="s">
        <v>208</v>
      </c>
      <c r="H1235" s="269">
        <v>15.300000000000001</v>
      </c>
      <c r="I1235" s="270"/>
      <c r="J1235" s="271">
        <f>ROUND(I1235*H1235,2)</f>
        <v>0</v>
      </c>
      <c r="K1235" s="267" t="s">
        <v>157</v>
      </c>
      <c r="L1235" s="272"/>
      <c r="M1235" s="273" t="s">
        <v>1</v>
      </c>
      <c r="N1235" s="274" t="s">
        <v>44</v>
      </c>
      <c r="O1235" s="92"/>
      <c r="P1235" s="228">
        <f>O1235*H1235</f>
        <v>0</v>
      </c>
      <c r="Q1235" s="228">
        <v>0.0018</v>
      </c>
      <c r="R1235" s="228">
        <f>Q1235*H1235</f>
        <v>0.027540000000000002</v>
      </c>
      <c r="S1235" s="228">
        <v>0</v>
      </c>
      <c r="T1235" s="229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30" t="s">
        <v>452</v>
      </c>
      <c r="AT1235" s="230" t="s">
        <v>177</v>
      </c>
      <c r="AU1235" s="230" t="s">
        <v>89</v>
      </c>
      <c r="AY1235" s="18" t="s">
        <v>151</v>
      </c>
      <c r="BE1235" s="231">
        <f>IF(N1235="základní",J1235,0)</f>
        <v>0</v>
      </c>
      <c r="BF1235" s="231">
        <f>IF(N1235="snížená",J1235,0)</f>
        <v>0</v>
      </c>
      <c r="BG1235" s="231">
        <f>IF(N1235="zákl. přenesená",J1235,0)</f>
        <v>0</v>
      </c>
      <c r="BH1235" s="231">
        <f>IF(N1235="sníž. přenesená",J1235,0)</f>
        <v>0</v>
      </c>
      <c r="BI1235" s="231">
        <f>IF(N1235="nulová",J1235,0)</f>
        <v>0</v>
      </c>
      <c r="BJ1235" s="18" t="s">
        <v>87</v>
      </c>
      <c r="BK1235" s="231">
        <f>ROUND(I1235*H1235,2)</f>
        <v>0</v>
      </c>
      <c r="BL1235" s="18" t="s">
        <v>209</v>
      </c>
      <c r="BM1235" s="230" t="s">
        <v>1497</v>
      </c>
    </row>
    <row r="1236" s="13" customFormat="1">
      <c r="A1236" s="13"/>
      <c r="B1236" s="232"/>
      <c r="C1236" s="233"/>
      <c r="D1236" s="234" t="s">
        <v>160</v>
      </c>
      <c r="E1236" s="235" t="s">
        <v>1</v>
      </c>
      <c r="F1236" s="236" t="s">
        <v>1498</v>
      </c>
      <c r="G1236" s="233"/>
      <c r="H1236" s="235" t="s">
        <v>1</v>
      </c>
      <c r="I1236" s="237"/>
      <c r="J1236" s="233"/>
      <c r="K1236" s="233"/>
      <c r="L1236" s="238"/>
      <c r="M1236" s="239"/>
      <c r="N1236" s="240"/>
      <c r="O1236" s="240"/>
      <c r="P1236" s="240"/>
      <c r="Q1236" s="240"/>
      <c r="R1236" s="240"/>
      <c r="S1236" s="240"/>
      <c r="T1236" s="241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2" t="s">
        <v>160</v>
      </c>
      <c r="AU1236" s="242" t="s">
        <v>89</v>
      </c>
      <c r="AV1236" s="13" t="s">
        <v>87</v>
      </c>
      <c r="AW1236" s="13" t="s">
        <v>34</v>
      </c>
      <c r="AX1236" s="13" t="s">
        <v>79</v>
      </c>
      <c r="AY1236" s="242" t="s">
        <v>151</v>
      </c>
    </row>
    <row r="1237" s="14" customFormat="1">
      <c r="A1237" s="14"/>
      <c r="B1237" s="243"/>
      <c r="C1237" s="244"/>
      <c r="D1237" s="234" t="s">
        <v>160</v>
      </c>
      <c r="E1237" s="245" t="s">
        <v>1</v>
      </c>
      <c r="F1237" s="246" t="s">
        <v>1499</v>
      </c>
      <c r="G1237" s="244"/>
      <c r="H1237" s="247">
        <v>15.300000000000001</v>
      </c>
      <c r="I1237" s="248"/>
      <c r="J1237" s="244"/>
      <c r="K1237" s="244"/>
      <c r="L1237" s="249"/>
      <c r="M1237" s="250"/>
      <c r="N1237" s="251"/>
      <c r="O1237" s="251"/>
      <c r="P1237" s="251"/>
      <c r="Q1237" s="251"/>
      <c r="R1237" s="251"/>
      <c r="S1237" s="251"/>
      <c r="T1237" s="252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3" t="s">
        <v>160</v>
      </c>
      <c r="AU1237" s="253" t="s">
        <v>89</v>
      </c>
      <c r="AV1237" s="14" t="s">
        <v>89</v>
      </c>
      <c r="AW1237" s="14" t="s">
        <v>34</v>
      </c>
      <c r="AX1237" s="14" t="s">
        <v>87</v>
      </c>
      <c r="AY1237" s="253" t="s">
        <v>151</v>
      </c>
    </row>
    <row r="1238" s="2" customFormat="1" ht="16.5" customHeight="1">
      <c r="A1238" s="39"/>
      <c r="B1238" s="40"/>
      <c r="C1238" s="219" t="s">
        <v>1500</v>
      </c>
      <c r="D1238" s="219" t="s">
        <v>153</v>
      </c>
      <c r="E1238" s="220" t="s">
        <v>1501</v>
      </c>
      <c r="F1238" s="221" t="s">
        <v>1502</v>
      </c>
      <c r="G1238" s="222" t="s">
        <v>208</v>
      </c>
      <c r="H1238" s="223">
        <v>1061</v>
      </c>
      <c r="I1238" s="224"/>
      <c r="J1238" s="225">
        <f>ROUND(I1238*H1238,2)</f>
        <v>0</v>
      </c>
      <c r="K1238" s="221" t="s">
        <v>1503</v>
      </c>
      <c r="L1238" s="45"/>
      <c r="M1238" s="226" t="s">
        <v>1</v>
      </c>
      <c r="N1238" s="227" t="s">
        <v>44</v>
      </c>
      <c r="O1238" s="92"/>
      <c r="P1238" s="228">
        <f>O1238*H1238</f>
        <v>0</v>
      </c>
      <c r="Q1238" s="228">
        <v>0</v>
      </c>
      <c r="R1238" s="228">
        <f>Q1238*H1238</f>
        <v>0</v>
      </c>
      <c r="S1238" s="228">
        <v>0</v>
      </c>
      <c r="T1238" s="229">
        <f>S1238*H1238</f>
        <v>0</v>
      </c>
      <c r="U1238" s="39"/>
      <c r="V1238" s="39"/>
      <c r="W1238" s="39"/>
      <c r="X1238" s="39"/>
      <c r="Y1238" s="39"/>
      <c r="Z1238" s="39"/>
      <c r="AA1238" s="39"/>
      <c r="AB1238" s="39"/>
      <c r="AC1238" s="39"/>
      <c r="AD1238" s="39"/>
      <c r="AE1238" s="39"/>
      <c r="AR1238" s="230" t="s">
        <v>209</v>
      </c>
      <c r="AT1238" s="230" t="s">
        <v>153</v>
      </c>
      <c r="AU1238" s="230" t="s">
        <v>89</v>
      </c>
      <c r="AY1238" s="18" t="s">
        <v>151</v>
      </c>
      <c r="BE1238" s="231">
        <f>IF(N1238="základní",J1238,0)</f>
        <v>0</v>
      </c>
      <c r="BF1238" s="231">
        <f>IF(N1238="snížená",J1238,0)</f>
        <v>0</v>
      </c>
      <c r="BG1238" s="231">
        <f>IF(N1238="zákl. přenesená",J1238,0)</f>
        <v>0</v>
      </c>
      <c r="BH1238" s="231">
        <f>IF(N1238="sníž. přenesená",J1238,0)</f>
        <v>0</v>
      </c>
      <c r="BI1238" s="231">
        <f>IF(N1238="nulová",J1238,0)</f>
        <v>0</v>
      </c>
      <c r="BJ1238" s="18" t="s">
        <v>87</v>
      </c>
      <c r="BK1238" s="231">
        <f>ROUND(I1238*H1238,2)</f>
        <v>0</v>
      </c>
      <c r="BL1238" s="18" t="s">
        <v>209</v>
      </c>
      <c r="BM1238" s="230" t="s">
        <v>1504</v>
      </c>
    </row>
    <row r="1239" s="13" customFormat="1">
      <c r="A1239" s="13"/>
      <c r="B1239" s="232"/>
      <c r="C1239" s="233"/>
      <c r="D1239" s="234" t="s">
        <v>160</v>
      </c>
      <c r="E1239" s="235" t="s">
        <v>1</v>
      </c>
      <c r="F1239" s="236" t="s">
        <v>1505</v>
      </c>
      <c r="G1239" s="233"/>
      <c r="H1239" s="235" t="s">
        <v>1</v>
      </c>
      <c r="I1239" s="237"/>
      <c r="J1239" s="233"/>
      <c r="K1239" s="233"/>
      <c r="L1239" s="238"/>
      <c r="M1239" s="239"/>
      <c r="N1239" s="240"/>
      <c r="O1239" s="240"/>
      <c r="P1239" s="240"/>
      <c r="Q1239" s="240"/>
      <c r="R1239" s="240"/>
      <c r="S1239" s="240"/>
      <c r="T1239" s="241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2" t="s">
        <v>160</v>
      </c>
      <c r="AU1239" s="242" t="s">
        <v>89</v>
      </c>
      <c r="AV1239" s="13" t="s">
        <v>87</v>
      </c>
      <c r="AW1239" s="13" t="s">
        <v>34</v>
      </c>
      <c r="AX1239" s="13" t="s">
        <v>79</v>
      </c>
      <c r="AY1239" s="242" t="s">
        <v>151</v>
      </c>
    </row>
    <row r="1240" s="13" customFormat="1">
      <c r="A1240" s="13"/>
      <c r="B1240" s="232"/>
      <c r="C1240" s="233"/>
      <c r="D1240" s="234" t="s">
        <v>160</v>
      </c>
      <c r="E1240" s="235" t="s">
        <v>1</v>
      </c>
      <c r="F1240" s="236" t="s">
        <v>1506</v>
      </c>
      <c r="G1240" s="233"/>
      <c r="H1240" s="235" t="s">
        <v>1</v>
      </c>
      <c r="I1240" s="237"/>
      <c r="J1240" s="233"/>
      <c r="K1240" s="233"/>
      <c r="L1240" s="238"/>
      <c r="M1240" s="239"/>
      <c r="N1240" s="240"/>
      <c r="O1240" s="240"/>
      <c r="P1240" s="240"/>
      <c r="Q1240" s="240"/>
      <c r="R1240" s="240"/>
      <c r="S1240" s="240"/>
      <c r="T1240" s="241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2" t="s">
        <v>160</v>
      </c>
      <c r="AU1240" s="242" t="s">
        <v>89</v>
      </c>
      <c r="AV1240" s="13" t="s">
        <v>87</v>
      </c>
      <c r="AW1240" s="13" t="s">
        <v>34</v>
      </c>
      <c r="AX1240" s="13" t="s">
        <v>79</v>
      </c>
      <c r="AY1240" s="242" t="s">
        <v>151</v>
      </c>
    </row>
    <row r="1241" s="14" customFormat="1">
      <c r="A1241" s="14"/>
      <c r="B1241" s="243"/>
      <c r="C1241" s="244"/>
      <c r="D1241" s="234" t="s">
        <v>160</v>
      </c>
      <c r="E1241" s="245" t="s">
        <v>1</v>
      </c>
      <c r="F1241" s="246" t="s">
        <v>1507</v>
      </c>
      <c r="G1241" s="244"/>
      <c r="H1241" s="247">
        <v>271.19999999999999</v>
      </c>
      <c r="I1241" s="248"/>
      <c r="J1241" s="244"/>
      <c r="K1241" s="244"/>
      <c r="L1241" s="249"/>
      <c r="M1241" s="250"/>
      <c r="N1241" s="251"/>
      <c r="O1241" s="251"/>
      <c r="P1241" s="251"/>
      <c r="Q1241" s="251"/>
      <c r="R1241" s="251"/>
      <c r="S1241" s="251"/>
      <c r="T1241" s="252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3" t="s">
        <v>160</v>
      </c>
      <c r="AU1241" s="253" t="s">
        <v>89</v>
      </c>
      <c r="AV1241" s="14" t="s">
        <v>89</v>
      </c>
      <c r="AW1241" s="14" t="s">
        <v>34</v>
      </c>
      <c r="AX1241" s="14" t="s">
        <v>79</v>
      </c>
      <c r="AY1241" s="253" t="s">
        <v>151</v>
      </c>
    </row>
    <row r="1242" s="13" customFormat="1">
      <c r="A1242" s="13"/>
      <c r="B1242" s="232"/>
      <c r="C1242" s="233"/>
      <c r="D1242" s="234" t="s">
        <v>160</v>
      </c>
      <c r="E1242" s="235" t="s">
        <v>1</v>
      </c>
      <c r="F1242" s="236" t="s">
        <v>1508</v>
      </c>
      <c r="G1242" s="233"/>
      <c r="H1242" s="235" t="s">
        <v>1</v>
      </c>
      <c r="I1242" s="237"/>
      <c r="J1242" s="233"/>
      <c r="K1242" s="233"/>
      <c r="L1242" s="238"/>
      <c r="M1242" s="239"/>
      <c r="N1242" s="240"/>
      <c r="O1242" s="240"/>
      <c r="P1242" s="240"/>
      <c r="Q1242" s="240"/>
      <c r="R1242" s="240"/>
      <c r="S1242" s="240"/>
      <c r="T1242" s="241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2" t="s">
        <v>160</v>
      </c>
      <c r="AU1242" s="242" t="s">
        <v>89</v>
      </c>
      <c r="AV1242" s="13" t="s">
        <v>87</v>
      </c>
      <c r="AW1242" s="13" t="s">
        <v>34</v>
      </c>
      <c r="AX1242" s="13" t="s">
        <v>79</v>
      </c>
      <c r="AY1242" s="242" t="s">
        <v>151</v>
      </c>
    </row>
    <row r="1243" s="14" customFormat="1">
      <c r="A1243" s="14"/>
      <c r="B1243" s="243"/>
      <c r="C1243" s="244"/>
      <c r="D1243" s="234" t="s">
        <v>160</v>
      </c>
      <c r="E1243" s="245" t="s">
        <v>1</v>
      </c>
      <c r="F1243" s="246" t="s">
        <v>1509</v>
      </c>
      <c r="G1243" s="244"/>
      <c r="H1243" s="247">
        <v>187.19999999999999</v>
      </c>
      <c r="I1243" s="248"/>
      <c r="J1243" s="244"/>
      <c r="K1243" s="244"/>
      <c r="L1243" s="249"/>
      <c r="M1243" s="250"/>
      <c r="N1243" s="251"/>
      <c r="O1243" s="251"/>
      <c r="P1243" s="251"/>
      <c r="Q1243" s="251"/>
      <c r="R1243" s="251"/>
      <c r="S1243" s="251"/>
      <c r="T1243" s="252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3" t="s">
        <v>160</v>
      </c>
      <c r="AU1243" s="253" t="s">
        <v>89</v>
      </c>
      <c r="AV1243" s="14" t="s">
        <v>89</v>
      </c>
      <c r="AW1243" s="14" t="s">
        <v>34</v>
      </c>
      <c r="AX1243" s="14" t="s">
        <v>79</v>
      </c>
      <c r="AY1243" s="253" t="s">
        <v>151</v>
      </c>
    </row>
    <row r="1244" s="14" customFormat="1">
      <c r="A1244" s="14"/>
      <c r="B1244" s="243"/>
      <c r="C1244" s="244"/>
      <c r="D1244" s="234" t="s">
        <v>160</v>
      </c>
      <c r="E1244" s="245" t="s">
        <v>1</v>
      </c>
      <c r="F1244" s="246" t="s">
        <v>1510</v>
      </c>
      <c r="G1244" s="244"/>
      <c r="H1244" s="247">
        <v>23.600000000000001</v>
      </c>
      <c r="I1244" s="248"/>
      <c r="J1244" s="244"/>
      <c r="K1244" s="244"/>
      <c r="L1244" s="249"/>
      <c r="M1244" s="250"/>
      <c r="N1244" s="251"/>
      <c r="O1244" s="251"/>
      <c r="P1244" s="251"/>
      <c r="Q1244" s="251"/>
      <c r="R1244" s="251"/>
      <c r="S1244" s="251"/>
      <c r="T1244" s="252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3" t="s">
        <v>160</v>
      </c>
      <c r="AU1244" s="253" t="s">
        <v>89</v>
      </c>
      <c r="AV1244" s="14" t="s">
        <v>89</v>
      </c>
      <c r="AW1244" s="14" t="s">
        <v>34</v>
      </c>
      <c r="AX1244" s="14" t="s">
        <v>79</v>
      </c>
      <c r="AY1244" s="253" t="s">
        <v>151</v>
      </c>
    </row>
    <row r="1245" s="16" customFormat="1">
      <c r="A1245" s="16"/>
      <c r="B1245" s="275"/>
      <c r="C1245" s="276"/>
      <c r="D1245" s="234" t="s">
        <v>160</v>
      </c>
      <c r="E1245" s="277" t="s">
        <v>1</v>
      </c>
      <c r="F1245" s="278" t="s">
        <v>432</v>
      </c>
      <c r="G1245" s="276"/>
      <c r="H1245" s="279">
        <v>482</v>
      </c>
      <c r="I1245" s="280"/>
      <c r="J1245" s="276"/>
      <c r="K1245" s="276"/>
      <c r="L1245" s="281"/>
      <c r="M1245" s="282"/>
      <c r="N1245" s="283"/>
      <c r="O1245" s="283"/>
      <c r="P1245" s="283"/>
      <c r="Q1245" s="283"/>
      <c r="R1245" s="283"/>
      <c r="S1245" s="283"/>
      <c r="T1245" s="284"/>
      <c r="U1245" s="16"/>
      <c r="V1245" s="16"/>
      <c r="W1245" s="16"/>
      <c r="X1245" s="16"/>
      <c r="Y1245" s="16"/>
      <c r="Z1245" s="16"/>
      <c r="AA1245" s="16"/>
      <c r="AB1245" s="16"/>
      <c r="AC1245" s="16"/>
      <c r="AD1245" s="16"/>
      <c r="AE1245" s="16"/>
      <c r="AT1245" s="285" t="s">
        <v>160</v>
      </c>
      <c r="AU1245" s="285" t="s">
        <v>89</v>
      </c>
      <c r="AV1245" s="16" t="s">
        <v>176</v>
      </c>
      <c r="AW1245" s="16" t="s">
        <v>34</v>
      </c>
      <c r="AX1245" s="16" t="s">
        <v>79</v>
      </c>
      <c r="AY1245" s="285" t="s">
        <v>151</v>
      </c>
    </row>
    <row r="1246" s="13" customFormat="1">
      <c r="A1246" s="13"/>
      <c r="B1246" s="232"/>
      <c r="C1246" s="233"/>
      <c r="D1246" s="234" t="s">
        <v>160</v>
      </c>
      <c r="E1246" s="235" t="s">
        <v>1</v>
      </c>
      <c r="F1246" s="236" t="s">
        <v>1511</v>
      </c>
      <c r="G1246" s="233"/>
      <c r="H1246" s="235" t="s">
        <v>1</v>
      </c>
      <c r="I1246" s="237"/>
      <c r="J1246" s="233"/>
      <c r="K1246" s="233"/>
      <c r="L1246" s="238"/>
      <c r="M1246" s="239"/>
      <c r="N1246" s="240"/>
      <c r="O1246" s="240"/>
      <c r="P1246" s="240"/>
      <c r="Q1246" s="240"/>
      <c r="R1246" s="240"/>
      <c r="S1246" s="240"/>
      <c r="T1246" s="241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2" t="s">
        <v>160</v>
      </c>
      <c r="AU1246" s="242" t="s">
        <v>89</v>
      </c>
      <c r="AV1246" s="13" t="s">
        <v>87</v>
      </c>
      <c r="AW1246" s="13" t="s">
        <v>34</v>
      </c>
      <c r="AX1246" s="13" t="s">
        <v>79</v>
      </c>
      <c r="AY1246" s="242" t="s">
        <v>151</v>
      </c>
    </row>
    <row r="1247" s="13" customFormat="1">
      <c r="A1247" s="13"/>
      <c r="B1247" s="232"/>
      <c r="C1247" s="233"/>
      <c r="D1247" s="234" t="s">
        <v>160</v>
      </c>
      <c r="E1247" s="235" t="s">
        <v>1</v>
      </c>
      <c r="F1247" s="236" t="s">
        <v>1506</v>
      </c>
      <c r="G1247" s="233"/>
      <c r="H1247" s="235" t="s">
        <v>1</v>
      </c>
      <c r="I1247" s="237"/>
      <c r="J1247" s="233"/>
      <c r="K1247" s="233"/>
      <c r="L1247" s="238"/>
      <c r="M1247" s="239"/>
      <c r="N1247" s="240"/>
      <c r="O1247" s="240"/>
      <c r="P1247" s="240"/>
      <c r="Q1247" s="240"/>
      <c r="R1247" s="240"/>
      <c r="S1247" s="240"/>
      <c r="T1247" s="241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2" t="s">
        <v>160</v>
      </c>
      <c r="AU1247" s="242" t="s">
        <v>89</v>
      </c>
      <c r="AV1247" s="13" t="s">
        <v>87</v>
      </c>
      <c r="AW1247" s="13" t="s">
        <v>34</v>
      </c>
      <c r="AX1247" s="13" t="s">
        <v>79</v>
      </c>
      <c r="AY1247" s="242" t="s">
        <v>151</v>
      </c>
    </row>
    <row r="1248" s="14" customFormat="1">
      <c r="A1248" s="14"/>
      <c r="B1248" s="243"/>
      <c r="C1248" s="244"/>
      <c r="D1248" s="234" t="s">
        <v>160</v>
      </c>
      <c r="E1248" s="245" t="s">
        <v>1</v>
      </c>
      <c r="F1248" s="246" t="s">
        <v>1512</v>
      </c>
      <c r="G1248" s="244"/>
      <c r="H1248" s="247">
        <v>250.38</v>
      </c>
      <c r="I1248" s="248"/>
      <c r="J1248" s="244"/>
      <c r="K1248" s="244"/>
      <c r="L1248" s="249"/>
      <c r="M1248" s="250"/>
      <c r="N1248" s="251"/>
      <c r="O1248" s="251"/>
      <c r="P1248" s="251"/>
      <c r="Q1248" s="251"/>
      <c r="R1248" s="251"/>
      <c r="S1248" s="251"/>
      <c r="T1248" s="25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3" t="s">
        <v>160</v>
      </c>
      <c r="AU1248" s="253" t="s">
        <v>89</v>
      </c>
      <c r="AV1248" s="14" t="s">
        <v>89</v>
      </c>
      <c r="AW1248" s="14" t="s">
        <v>34</v>
      </c>
      <c r="AX1248" s="14" t="s">
        <v>79</v>
      </c>
      <c r="AY1248" s="253" t="s">
        <v>151</v>
      </c>
    </row>
    <row r="1249" s="13" customFormat="1">
      <c r="A1249" s="13"/>
      <c r="B1249" s="232"/>
      <c r="C1249" s="233"/>
      <c r="D1249" s="234" t="s">
        <v>160</v>
      </c>
      <c r="E1249" s="235" t="s">
        <v>1</v>
      </c>
      <c r="F1249" s="236" t="s">
        <v>1508</v>
      </c>
      <c r="G1249" s="233"/>
      <c r="H1249" s="235" t="s">
        <v>1</v>
      </c>
      <c r="I1249" s="237"/>
      <c r="J1249" s="233"/>
      <c r="K1249" s="233"/>
      <c r="L1249" s="238"/>
      <c r="M1249" s="239"/>
      <c r="N1249" s="240"/>
      <c r="O1249" s="240"/>
      <c r="P1249" s="240"/>
      <c r="Q1249" s="240"/>
      <c r="R1249" s="240"/>
      <c r="S1249" s="240"/>
      <c r="T1249" s="241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2" t="s">
        <v>160</v>
      </c>
      <c r="AU1249" s="242" t="s">
        <v>89</v>
      </c>
      <c r="AV1249" s="13" t="s">
        <v>87</v>
      </c>
      <c r="AW1249" s="13" t="s">
        <v>34</v>
      </c>
      <c r="AX1249" s="13" t="s">
        <v>79</v>
      </c>
      <c r="AY1249" s="242" t="s">
        <v>151</v>
      </c>
    </row>
    <row r="1250" s="14" customFormat="1">
      <c r="A1250" s="14"/>
      <c r="B1250" s="243"/>
      <c r="C1250" s="244"/>
      <c r="D1250" s="234" t="s">
        <v>160</v>
      </c>
      <c r="E1250" s="245" t="s">
        <v>1</v>
      </c>
      <c r="F1250" s="246" t="s">
        <v>1513</v>
      </c>
      <c r="G1250" s="244"/>
      <c r="H1250" s="247">
        <v>161.81999999999999</v>
      </c>
      <c r="I1250" s="248"/>
      <c r="J1250" s="244"/>
      <c r="K1250" s="244"/>
      <c r="L1250" s="249"/>
      <c r="M1250" s="250"/>
      <c r="N1250" s="251"/>
      <c r="O1250" s="251"/>
      <c r="P1250" s="251"/>
      <c r="Q1250" s="251"/>
      <c r="R1250" s="251"/>
      <c r="S1250" s="251"/>
      <c r="T1250" s="252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3" t="s">
        <v>160</v>
      </c>
      <c r="AU1250" s="253" t="s">
        <v>89</v>
      </c>
      <c r="AV1250" s="14" t="s">
        <v>89</v>
      </c>
      <c r="AW1250" s="14" t="s">
        <v>34</v>
      </c>
      <c r="AX1250" s="14" t="s">
        <v>79</v>
      </c>
      <c r="AY1250" s="253" t="s">
        <v>151</v>
      </c>
    </row>
    <row r="1251" s="14" customFormat="1">
      <c r="A1251" s="14"/>
      <c r="B1251" s="243"/>
      <c r="C1251" s="244"/>
      <c r="D1251" s="234" t="s">
        <v>160</v>
      </c>
      <c r="E1251" s="245" t="s">
        <v>1</v>
      </c>
      <c r="F1251" s="246" t="s">
        <v>1514</v>
      </c>
      <c r="G1251" s="244"/>
      <c r="H1251" s="247">
        <v>20.800000000000001</v>
      </c>
      <c r="I1251" s="248"/>
      <c r="J1251" s="244"/>
      <c r="K1251" s="244"/>
      <c r="L1251" s="249"/>
      <c r="M1251" s="250"/>
      <c r="N1251" s="251"/>
      <c r="O1251" s="251"/>
      <c r="P1251" s="251"/>
      <c r="Q1251" s="251"/>
      <c r="R1251" s="251"/>
      <c r="S1251" s="251"/>
      <c r="T1251" s="252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3" t="s">
        <v>160</v>
      </c>
      <c r="AU1251" s="253" t="s">
        <v>89</v>
      </c>
      <c r="AV1251" s="14" t="s">
        <v>89</v>
      </c>
      <c r="AW1251" s="14" t="s">
        <v>34</v>
      </c>
      <c r="AX1251" s="14" t="s">
        <v>79</v>
      </c>
      <c r="AY1251" s="253" t="s">
        <v>151</v>
      </c>
    </row>
    <row r="1252" s="16" customFormat="1">
      <c r="A1252" s="16"/>
      <c r="B1252" s="275"/>
      <c r="C1252" s="276"/>
      <c r="D1252" s="234" t="s">
        <v>160</v>
      </c>
      <c r="E1252" s="277" t="s">
        <v>1</v>
      </c>
      <c r="F1252" s="278" t="s">
        <v>439</v>
      </c>
      <c r="G1252" s="276"/>
      <c r="H1252" s="279">
        <v>433</v>
      </c>
      <c r="I1252" s="280"/>
      <c r="J1252" s="276"/>
      <c r="K1252" s="276"/>
      <c r="L1252" s="281"/>
      <c r="M1252" s="282"/>
      <c r="N1252" s="283"/>
      <c r="O1252" s="283"/>
      <c r="P1252" s="283"/>
      <c r="Q1252" s="283"/>
      <c r="R1252" s="283"/>
      <c r="S1252" s="283"/>
      <c r="T1252" s="284"/>
      <c r="U1252" s="16"/>
      <c r="V1252" s="16"/>
      <c r="W1252" s="16"/>
      <c r="X1252" s="16"/>
      <c r="Y1252" s="16"/>
      <c r="Z1252" s="16"/>
      <c r="AA1252" s="16"/>
      <c r="AB1252" s="16"/>
      <c r="AC1252" s="16"/>
      <c r="AD1252" s="16"/>
      <c r="AE1252" s="16"/>
      <c r="AT1252" s="285" t="s">
        <v>160</v>
      </c>
      <c r="AU1252" s="285" t="s">
        <v>89</v>
      </c>
      <c r="AV1252" s="16" t="s">
        <v>176</v>
      </c>
      <c r="AW1252" s="16" t="s">
        <v>34</v>
      </c>
      <c r="AX1252" s="16" t="s">
        <v>79</v>
      </c>
      <c r="AY1252" s="285" t="s">
        <v>151</v>
      </c>
    </row>
    <row r="1253" s="13" customFormat="1">
      <c r="A1253" s="13"/>
      <c r="B1253" s="232"/>
      <c r="C1253" s="233"/>
      <c r="D1253" s="234" t="s">
        <v>160</v>
      </c>
      <c r="E1253" s="235" t="s">
        <v>1</v>
      </c>
      <c r="F1253" s="236" t="s">
        <v>1515</v>
      </c>
      <c r="G1253" s="233"/>
      <c r="H1253" s="235" t="s">
        <v>1</v>
      </c>
      <c r="I1253" s="237"/>
      <c r="J1253" s="233"/>
      <c r="K1253" s="233"/>
      <c r="L1253" s="238"/>
      <c r="M1253" s="239"/>
      <c r="N1253" s="240"/>
      <c r="O1253" s="240"/>
      <c r="P1253" s="240"/>
      <c r="Q1253" s="240"/>
      <c r="R1253" s="240"/>
      <c r="S1253" s="240"/>
      <c r="T1253" s="241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2" t="s">
        <v>160</v>
      </c>
      <c r="AU1253" s="242" t="s">
        <v>89</v>
      </c>
      <c r="AV1253" s="13" t="s">
        <v>87</v>
      </c>
      <c r="AW1253" s="13" t="s">
        <v>34</v>
      </c>
      <c r="AX1253" s="13" t="s">
        <v>79</v>
      </c>
      <c r="AY1253" s="242" t="s">
        <v>151</v>
      </c>
    </row>
    <row r="1254" s="13" customFormat="1">
      <c r="A1254" s="13"/>
      <c r="B1254" s="232"/>
      <c r="C1254" s="233"/>
      <c r="D1254" s="234" t="s">
        <v>160</v>
      </c>
      <c r="E1254" s="235" t="s">
        <v>1</v>
      </c>
      <c r="F1254" s="236" t="s">
        <v>1516</v>
      </c>
      <c r="G1254" s="233"/>
      <c r="H1254" s="235" t="s">
        <v>1</v>
      </c>
      <c r="I1254" s="237"/>
      <c r="J1254" s="233"/>
      <c r="K1254" s="233"/>
      <c r="L1254" s="238"/>
      <c r="M1254" s="239"/>
      <c r="N1254" s="240"/>
      <c r="O1254" s="240"/>
      <c r="P1254" s="240"/>
      <c r="Q1254" s="240"/>
      <c r="R1254" s="240"/>
      <c r="S1254" s="240"/>
      <c r="T1254" s="241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2" t="s">
        <v>160</v>
      </c>
      <c r="AU1254" s="242" t="s">
        <v>89</v>
      </c>
      <c r="AV1254" s="13" t="s">
        <v>87</v>
      </c>
      <c r="AW1254" s="13" t="s">
        <v>34</v>
      </c>
      <c r="AX1254" s="13" t="s">
        <v>79</v>
      </c>
      <c r="AY1254" s="242" t="s">
        <v>151</v>
      </c>
    </row>
    <row r="1255" s="14" customFormat="1">
      <c r="A1255" s="14"/>
      <c r="B1255" s="243"/>
      <c r="C1255" s="244"/>
      <c r="D1255" s="234" t="s">
        <v>160</v>
      </c>
      <c r="E1255" s="245" t="s">
        <v>1</v>
      </c>
      <c r="F1255" s="246" t="s">
        <v>1217</v>
      </c>
      <c r="G1255" s="244"/>
      <c r="H1255" s="247">
        <v>81</v>
      </c>
      <c r="I1255" s="248"/>
      <c r="J1255" s="244"/>
      <c r="K1255" s="244"/>
      <c r="L1255" s="249"/>
      <c r="M1255" s="250"/>
      <c r="N1255" s="251"/>
      <c r="O1255" s="251"/>
      <c r="P1255" s="251"/>
      <c r="Q1255" s="251"/>
      <c r="R1255" s="251"/>
      <c r="S1255" s="251"/>
      <c r="T1255" s="252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3" t="s">
        <v>160</v>
      </c>
      <c r="AU1255" s="253" t="s">
        <v>89</v>
      </c>
      <c r="AV1255" s="14" t="s">
        <v>89</v>
      </c>
      <c r="AW1255" s="14" t="s">
        <v>34</v>
      </c>
      <c r="AX1255" s="14" t="s">
        <v>79</v>
      </c>
      <c r="AY1255" s="253" t="s">
        <v>151</v>
      </c>
    </row>
    <row r="1256" s="14" customFormat="1">
      <c r="A1256" s="14"/>
      <c r="B1256" s="243"/>
      <c r="C1256" s="244"/>
      <c r="D1256" s="234" t="s">
        <v>160</v>
      </c>
      <c r="E1256" s="245" t="s">
        <v>1</v>
      </c>
      <c r="F1256" s="246" t="s">
        <v>1517</v>
      </c>
      <c r="G1256" s="244"/>
      <c r="H1256" s="247">
        <v>24</v>
      </c>
      <c r="I1256" s="248"/>
      <c r="J1256" s="244"/>
      <c r="K1256" s="244"/>
      <c r="L1256" s="249"/>
      <c r="M1256" s="250"/>
      <c r="N1256" s="251"/>
      <c r="O1256" s="251"/>
      <c r="P1256" s="251"/>
      <c r="Q1256" s="251"/>
      <c r="R1256" s="251"/>
      <c r="S1256" s="251"/>
      <c r="T1256" s="252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3" t="s">
        <v>160</v>
      </c>
      <c r="AU1256" s="253" t="s">
        <v>89</v>
      </c>
      <c r="AV1256" s="14" t="s">
        <v>89</v>
      </c>
      <c r="AW1256" s="14" t="s">
        <v>34</v>
      </c>
      <c r="AX1256" s="14" t="s">
        <v>79</v>
      </c>
      <c r="AY1256" s="253" t="s">
        <v>151</v>
      </c>
    </row>
    <row r="1257" s="14" customFormat="1">
      <c r="A1257" s="14"/>
      <c r="B1257" s="243"/>
      <c r="C1257" s="244"/>
      <c r="D1257" s="234" t="s">
        <v>160</v>
      </c>
      <c r="E1257" s="245" t="s">
        <v>1</v>
      </c>
      <c r="F1257" s="246" t="s">
        <v>1518</v>
      </c>
      <c r="G1257" s="244"/>
      <c r="H1257" s="247">
        <v>6</v>
      </c>
      <c r="I1257" s="248"/>
      <c r="J1257" s="244"/>
      <c r="K1257" s="244"/>
      <c r="L1257" s="249"/>
      <c r="M1257" s="250"/>
      <c r="N1257" s="251"/>
      <c r="O1257" s="251"/>
      <c r="P1257" s="251"/>
      <c r="Q1257" s="251"/>
      <c r="R1257" s="251"/>
      <c r="S1257" s="251"/>
      <c r="T1257" s="252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3" t="s">
        <v>160</v>
      </c>
      <c r="AU1257" s="253" t="s">
        <v>89</v>
      </c>
      <c r="AV1257" s="14" t="s">
        <v>89</v>
      </c>
      <c r="AW1257" s="14" t="s">
        <v>34</v>
      </c>
      <c r="AX1257" s="14" t="s">
        <v>79</v>
      </c>
      <c r="AY1257" s="253" t="s">
        <v>151</v>
      </c>
    </row>
    <row r="1258" s="16" customFormat="1">
      <c r="A1258" s="16"/>
      <c r="B1258" s="275"/>
      <c r="C1258" s="276"/>
      <c r="D1258" s="234" t="s">
        <v>160</v>
      </c>
      <c r="E1258" s="277" t="s">
        <v>1</v>
      </c>
      <c r="F1258" s="278" t="s">
        <v>510</v>
      </c>
      <c r="G1258" s="276"/>
      <c r="H1258" s="279">
        <v>111</v>
      </c>
      <c r="I1258" s="280"/>
      <c r="J1258" s="276"/>
      <c r="K1258" s="276"/>
      <c r="L1258" s="281"/>
      <c r="M1258" s="282"/>
      <c r="N1258" s="283"/>
      <c r="O1258" s="283"/>
      <c r="P1258" s="283"/>
      <c r="Q1258" s="283"/>
      <c r="R1258" s="283"/>
      <c r="S1258" s="283"/>
      <c r="T1258" s="284"/>
      <c r="U1258" s="16"/>
      <c r="V1258" s="16"/>
      <c r="W1258" s="16"/>
      <c r="X1258" s="16"/>
      <c r="Y1258" s="16"/>
      <c r="Z1258" s="16"/>
      <c r="AA1258" s="16"/>
      <c r="AB1258" s="16"/>
      <c r="AC1258" s="16"/>
      <c r="AD1258" s="16"/>
      <c r="AE1258" s="16"/>
      <c r="AT1258" s="285" t="s">
        <v>160</v>
      </c>
      <c r="AU1258" s="285" t="s">
        <v>89</v>
      </c>
      <c r="AV1258" s="16" t="s">
        <v>176</v>
      </c>
      <c r="AW1258" s="16" t="s">
        <v>34</v>
      </c>
      <c r="AX1258" s="16" t="s">
        <v>79</v>
      </c>
      <c r="AY1258" s="285" t="s">
        <v>151</v>
      </c>
    </row>
    <row r="1259" s="13" customFormat="1">
      <c r="A1259" s="13"/>
      <c r="B1259" s="232"/>
      <c r="C1259" s="233"/>
      <c r="D1259" s="234" t="s">
        <v>160</v>
      </c>
      <c r="E1259" s="235" t="s">
        <v>1</v>
      </c>
      <c r="F1259" s="236" t="s">
        <v>1519</v>
      </c>
      <c r="G1259" s="233"/>
      <c r="H1259" s="235" t="s">
        <v>1</v>
      </c>
      <c r="I1259" s="237"/>
      <c r="J1259" s="233"/>
      <c r="K1259" s="233"/>
      <c r="L1259" s="238"/>
      <c r="M1259" s="239"/>
      <c r="N1259" s="240"/>
      <c r="O1259" s="240"/>
      <c r="P1259" s="240"/>
      <c r="Q1259" s="240"/>
      <c r="R1259" s="240"/>
      <c r="S1259" s="240"/>
      <c r="T1259" s="241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2" t="s">
        <v>160</v>
      </c>
      <c r="AU1259" s="242" t="s">
        <v>89</v>
      </c>
      <c r="AV1259" s="13" t="s">
        <v>87</v>
      </c>
      <c r="AW1259" s="13" t="s">
        <v>34</v>
      </c>
      <c r="AX1259" s="13" t="s">
        <v>79</v>
      </c>
      <c r="AY1259" s="242" t="s">
        <v>151</v>
      </c>
    </row>
    <row r="1260" s="13" customFormat="1">
      <c r="A1260" s="13"/>
      <c r="B1260" s="232"/>
      <c r="C1260" s="233"/>
      <c r="D1260" s="234" t="s">
        <v>160</v>
      </c>
      <c r="E1260" s="235" t="s">
        <v>1</v>
      </c>
      <c r="F1260" s="236" t="s">
        <v>1520</v>
      </c>
      <c r="G1260" s="233"/>
      <c r="H1260" s="235" t="s">
        <v>1</v>
      </c>
      <c r="I1260" s="237"/>
      <c r="J1260" s="233"/>
      <c r="K1260" s="233"/>
      <c r="L1260" s="238"/>
      <c r="M1260" s="239"/>
      <c r="N1260" s="240"/>
      <c r="O1260" s="240"/>
      <c r="P1260" s="240"/>
      <c r="Q1260" s="240"/>
      <c r="R1260" s="240"/>
      <c r="S1260" s="240"/>
      <c r="T1260" s="241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2" t="s">
        <v>160</v>
      </c>
      <c r="AU1260" s="242" t="s">
        <v>89</v>
      </c>
      <c r="AV1260" s="13" t="s">
        <v>87</v>
      </c>
      <c r="AW1260" s="13" t="s">
        <v>34</v>
      </c>
      <c r="AX1260" s="13" t="s">
        <v>79</v>
      </c>
      <c r="AY1260" s="242" t="s">
        <v>151</v>
      </c>
    </row>
    <row r="1261" s="14" customFormat="1">
      <c r="A1261" s="14"/>
      <c r="B1261" s="243"/>
      <c r="C1261" s="244"/>
      <c r="D1261" s="234" t="s">
        <v>160</v>
      </c>
      <c r="E1261" s="245" t="s">
        <v>1</v>
      </c>
      <c r="F1261" s="246" t="s">
        <v>814</v>
      </c>
      <c r="G1261" s="244"/>
      <c r="H1261" s="247">
        <v>10</v>
      </c>
      <c r="I1261" s="248"/>
      <c r="J1261" s="244"/>
      <c r="K1261" s="244"/>
      <c r="L1261" s="249"/>
      <c r="M1261" s="250"/>
      <c r="N1261" s="251"/>
      <c r="O1261" s="251"/>
      <c r="P1261" s="251"/>
      <c r="Q1261" s="251"/>
      <c r="R1261" s="251"/>
      <c r="S1261" s="251"/>
      <c r="T1261" s="252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3" t="s">
        <v>160</v>
      </c>
      <c r="AU1261" s="253" t="s">
        <v>89</v>
      </c>
      <c r="AV1261" s="14" t="s">
        <v>89</v>
      </c>
      <c r="AW1261" s="14" t="s">
        <v>34</v>
      </c>
      <c r="AX1261" s="14" t="s">
        <v>79</v>
      </c>
      <c r="AY1261" s="253" t="s">
        <v>151</v>
      </c>
    </row>
    <row r="1262" s="13" customFormat="1">
      <c r="A1262" s="13"/>
      <c r="B1262" s="232"/>
      <c r="C1262" s="233"/>
      <c r="D1262" s="234" t="s">
        <v>160</v>
      </c>
      <c r="E1262" s="235" t="s">
        <v>1</v>
      </c>
      <c r="F1262" s="236" t="s">
        <v>1521</v>
      </c>
      <c r="G1262" s="233"/>
      <c r="H1262" s="235" t="s">
        <v>1</v>
      </c>
      <c r="I1262" s="237"/>
      <c r="J1262" s="233"/>
      <c r="K1262" s="233"/>
      <c r="L1262" s="238"/>
      <c r="M1262" s="239"/>
      <c r="N1262" s="240"/>
      <c r="O1262" s="240"/>
      <c r="P1262" s="240"/>
      <c r="Q1262" s="240"/>
      <c r="R1262" s="240"/>
      <c r="S1262" s="240"/>
      <c r="T1262" s="241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2" t="s">
        <v>160</v>
      </c>
      <c r="AU1262" s="242" t="s">
        <v>89</v>
      </c>
      <c r="AV1262" s="13" t="s">
        <v>87</v>
      </c>
      <c r="AW1262" s="13" t="s">
        <v>34</v>
      </c>
      <c r="AX1262" s="13" t="s">
        <v>79</v>
      </c>
      <c r="AY1262" s="242" t="s">
        <v>151</v>
      </c>
    </row>
    <row r="1263" s="14" customFormat="1">
      <c r="A1263" s="14"/>
      <c r="B1263" s="243"/>
      <c r="C1263" s="244"/>
      <c r="D1263" s="234" t="s">
        <v>160</v>
      </c>
      <c r="E1263" s="245" t="s">
        <v>1</v>
      </c>
      <c r="F1263" s="246" t="s">
        <v>1522</v>
      </c>
      <c r="G1263" s="244"/>
      <c r="H1263" s="247">
        <v>25</v>
      </c>
      <c r="I1263" s="248"/>
      <c r="J1263" s="244"/>
      <c r="K1263" s="244"/>
      <c r="L1263" s="249"/>
      <c r="M1263" s="250"/>
      <c r="N1263" s="251"/>
      <c r="O1263" s="251"/>
      <c r="P1263" s="251"/>
      <c r="Q1263" s="251"/>
      <c r="R1263" s="251"/>
      <c r="S1263" s="251"/>
      <c r="T1263" s="252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3" t="s">
        <v>160</v>
      </c>
      <c r="AU1263" s="253" t="s">
        <v>89</v>
      </c>
      <c r="AV1263" s="14" t="s">
        <v>89</v>
      </c>
      <c r="AW1263" s="14" t="s">
        <v>34</v>
      </c>
      <c r="AX1263" s="14" t="s">
        <v>79</v>
      </c>
      <c r="AY1263" s="253" t="s">
        <v>151</v>
      </c>
    </row>
    <row r="1264" s="16" customFormat="1">
      <c r="A1264" s="16"/>
      <c r="B1264" s="275"/>
      <c r="C1264" s="276"/>
      <c r="D1264" s="234" t="s">
        <v>160</v>
      </c>
      <c r="E1264" s="277" t="s">
        <v>1</v>
      </c>
      <c r="F1264" s="278" t="s">
        <v>517</v>
      </c>
      <c r="G1264" s="276"/>
      <c r="H1264" s="279">
        <v>35</v>
      </c>
      <c r="I1264" s="280"/>
      <c r="J1264" s="276"/>
      <c r="K1264" s="276"/>
      <c r="L1264" s="281"/>
      <c r="M1264" s="282"/>
      <c r="N1264" s="283"/>
      <c r="O1264" s="283"/>
      <c r="P1264" s="283"/>
      <c r="Q1264" s="283"/>
      <c r="R1264" s="283"/>
      <c r="S1264" s="283"/>
      <c r="T1264" s="284"/>
      <c r="U1264" s="16"/>
      <c r="V1264" s="16"/>
      <c r="W1264" s="16"/>
      <c r="X1264" s="16"/>
      <c r="Y1264" s="16"/>
      <c r="Z1264" s="16"/>
      <c r="AA1264" s="16"/>
      <c r="AB1264" s="16"/>
      <c r="AC1264" s="16"/>
      <c r="AD1264" s="16"/>
      <c r="AE1264" s="16"/>
      <c r="AT1264" s="285" t="s">
        <v>160</v>
      </c>
      <c r="AU1264" s="285" t="s">
        <v>89</v>
      </c>
      <c r="AV1264" s="16" t="s">
        <v>176</v>
      </c>
      <c r="AW1264" s="16" t="s">
        <v>34</v>
      </c>
      <c r="AX1264" s="16" t="s">
        <v>79</v>
      </c>
      <c r="AY1264" s="285" t="s">
        <v>151</v>
      </c>
    </row>
    <row r="1265" s="15" customFormat="1">
      <c r="A1265" s="15"/>
      <c r="B1265" s="254"/>
      <c r="C1265" s="255"/>
      <c r="D1265" s="234" t="s">
        <v>160</v>
      </c>
      <c r="E1265" s="256" t="s">
        <v>1</v>
      </c>
      <c r="F1265" s="257" t="s">
        <v>166</v>
      </c>
      <c r="G1265" s="255"/>
      <c r="H1265" s="258">
        <v>1061</v>
      </c>
      <c r="I1265" s="259"/>
      <c r="J1265" s="255"/>
      <c r="K1265" s="255"/>
      <c r="L1265" s="260"/>
      <c r="M1265" s="261"/>
      <c r="N1265" s="262"/>
      <c r="O1265" s="262"/>
      <c r="P1265" s="262"/>
      <c r="Q1265" s="262"/>
      <c r="R1265" s="262"/>
      <c r="S1265" s="262"/>
      <c r="T1265" s="263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64" t="s">
        <v>160</v>
      </c>
      <c r="AU1265" s="264" t="s">
        <v>89</v>
      </c>
      <c r="AV1265" s="15" t="s">
        <v>158</v>
      </c>
      <c r="AW1265" s="15" t="s">
        <v>34</v>
      </c>
      <c r="AX1265" s="15" t="s">
        <v>87</v>
      </c>
      <c r="AY1265" s="264" t="s">
        <v>151</v>
      </c>
    </row>
    <row r="1266" s="2" customFormat="1" ht="16.5" customHeight="1">
      <c r="A1266" s="39"/>
      <c r="B1266" s="40"/>
      <c r="C1266" s="219" t="s">
        <v>1523</v>
      </c>
      <c r="D1266" s="219" t="s">
        <v>153</v>
      </c>
      <c r="E1266" s="220" t="s">
        <v>1524</v>
      </c>
      <c r="F1266" s="221" t="s">
        <v>1525</v>
      </c>
      <c r="G1266" s="222" t="s">
        <v>208</v>
      </c>
      <c r="H1266" s="223">
        <v>111</v>
      </c>
      <c r="I1266" s="224"/>
      <c r="J1266" s="225">
        <f>ROUND(I1266*H1266,2)</f>
        <v>0</v>
      </c>
      <c r="K1266" s="221" t="s">
        <v>157</v>
      </c>
      <c r="L1266" s="45"/>
      <c r="M1266" s="226" t="s">
        <v>1</v>
      </c>
      <c r="N1266" s="227" t="s">
        <v>44</v>
      </c>
      <c r="O1266" s="92"/>
      <c r="P1266" s="228">
        <f>O1266*H1266</f>
        <v>0</v>
      </c>
      <c r="Q1266" s="228">
        <v>0</v>
      </c>
      <c r="R1266" s="228">
        <f>Q1266*H1266</f>
        <v>0</v>
      </c>
      <c r="S1266" s="228">
        <v>0</v>
      </c>
      <c r="T1266" s="229">
        <f>S1266*H1266</f>
        <v>0</v>
      </c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R1266" s="230" t="s">
        <v>209</v>
      </c>
      <c r="AT1266" s="230" t="s">
        <v>153</v>
      </c>
      <c r="AU1266" s="230" t="s">
        <v>89</v>
      </c>
      <c r="AY1266" s="18" t="s">
        <v>151</v>
      </c>
      <c r="BE1266" s="231">
        <f>IF(N1266="základní",J1266,0)</f>
        <v>0</v>
      </c>
      <c r="BF1266" s="231">
        <f>IF(N1266="snížená",J1266,0)</f>
        <v>0</v>
      </c>
      <c r="BG1266" s="231">
        <f>IF(N1266="zákl. přenesená",J1266,0)</f>
        <v>0</v>
      </c>
      <c r="BH1266" s="231">
        <f>IF(N1266="sníž. přenesená",J1266,0)</f>
        <v>0</v>
      </c>
      <c r="BI1266" s="231">
        <f>IF(N1266="nulová",J1266,0)</f>
        <v>0</v>
      </c>
      <c r="BJ1266" s="18" t="s">
        <v>87</v>
      </c>
      <c r="BK1266" s="231">
        <f>ROUND(I1266*H1266,2)</f>
        <v>0</v>
      </c>
      <c r="BL1266" s="18" t="s">
        <v>209</v>
      </c>
      <c r="BM1266" s="230" t="s">
        <v>1526</v>
      </c>
    </row>
    <row r="1267" s="13" customFormat="1">
      <c r="A1267" s="13"/>
      <c r="B1267" s="232"/>
      <c r="C1267" s="233"/>
      <c r="D1267" s="234" t="s">
        <v>160</v>
      </c>
      <c r="E1267" s="235" t="s">
        <v>1</v>
      </c>
      <c r="F1267" s="236" t="s">
        <v>1527</v>
      </c>
      <c r="G1267" s="233"/>
      <c r="H1267" s="235" t="s">
        <v>1</v>
      </c>
      <c r="I1267" s="237"/>
      <c r="J1267" s="233"/>
      <c r="K1267" s="233"/>
      <c r="L1267" s="238"/>
      <c r="M1267" s="239"/>
      <c r="N1267" s="240"/>
      <c r="O1267" s="240"/>
      <c r="P1267" s="240"/>
      <c r="Q1267" s="240"/>
      <c r="R1267" s="240"/>
      <c r="S1267" s="240"/>
      <c r="T1267" s="241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2" t="s">
        <v>160</v>
      </c>
      <c r="AU1267" s="242" t="s">
        <v>89</v>
      </c>
      <c r="AV1267" s="13" t="s">
        <v>87</v>
      </c>
      <c r="AW1267" s="13" t="s">
        <v>34</v>
      </c>
      <c r="AX1267" s="13" t="s">
        <v>79</v>
      </c>
      <c r="AY1267" s="242" t="s">
        <v>151</v>
      </c>
    </row>
    <row r="1268" s="13" customFormat="1">
      <c r="A1268" s="13"/>
      <c r="B1268" s="232"/>
      <c r="C1268" s="233"/>
      <c r="D1268" s="234" t="s">
        <v>160</v>
      </c>
      <c r="E1268" s="235" t="s">
        <v>1</v>
      </c>
      <c r="F1268" s="236" t="s">
        <v>1528</v>
      </c>
      <c r="G1268" s="233"/>
      <c r="H1268" s="235" t="s">
        <v>1</v>
      </c>
      <c r="I1268" s="237"/>
      <c r="J1268" s="233"/>
      <c r="K1268" s="233"/>
      <c r="L1268" s="238"/>
      <c r="M1268" s="239"/>
      <c r="N1268" s="240"/>
      <c r="O1268" s="240"/>
      <c r="P1268" s="240"/>
      <c r="Q1268" s="240"/>
      <c r="R1268" s="240"/>
      <c r="S1268" s="240"/>
      <c r="T1268" s="241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2" t="s">
        <v>160</v>
      </c>
      <c r="AU1268" s="242" t="s">
        <v>89</v>
      </c>
      <c r="AV1268" s="13" t="s">
        <v>87</v>
      </c>
      <c r="AW1268" s="13" t="s">
        <v>34</v>
      </c>
      <c r="AX1268" s="13" t="s">
        <v>79</v>
      </c>
      <c r="AY1268" s="242" t="s">
        <v>151</v>
      </c>
    </row>
    <row r="1269" s="13" customFormat="1">
      <c r="A1269" s="13"/>
      <c r="B1269" s="232"/>
      <c r="C1269" s="233"/>
      <c r="D1269" s="234" t="s">
        <v>160</v>
      </c>
      <c r="E1269" s="235" t="s">
        <v>1</v>
      </c>
      <c r="F1269" s="236" t="s">
        <v>1516</v>
      </c>
      <c r="G1269" s="233"/>
      <c r="H1269" s="235" t="s">
        <v>1</v>
      </c>
      <c r="I1269" s="237"/>
      <c r="J1269" s="233"/>
      <c r="K1269" s="233"/>
      <c r="L1269" s="238"/>
      <c r="M1269" s="239"/>
      <c r="N1269" s="240"/>
      <c r="O1269" s="240"/>
      <c r="P1269" s="240"/>
      <c r="Q1269" s="240"/>
      <c r="R1269" s="240"/>
      <c r="S1269" s="240"/>
      <c r="T1269" s="241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2" t="s">
        <v>160</v>
      </c>
      <c r="AU1269" s="242" t="s">
        <v>89</v>
      </c>
      <c r="AV1269" s="13" t="s">
        <v>87</v>
      </c>
      <c r="AW1269" s="13" t="s">
        <v>34</v>
      </c>
      <c r="AX1269" s="13" t="s">
        <v>79</v>
      </c>
      <c r="AY1269" s="242" t="s">
        <v>151</v>
      </c>
    </row>
    <row r="1270" s="14" customFormat="1">
      <c r="A1270" s="14"/>
      <c r="B1270" s="243"/>
      <c r="C1270" s="244"/>
      <c r="D1270" s="234" t="s">
        <v>160</v>
      </c>
      <c r="E1270" s="245" t="s">
        <v>1</v>
      </c>
      <c r="F1270" s="246" t="s">
        <v>1217</v>
      </c>
      <c r="G1270" s="244"/>
      <c r="H1270" s="247">
        <v>81</v>
      </c>
      <c r="I1270" s="248"/>
      <c r="J1270" s="244"/>
      <c r="K1270" s="244"/>
      <c r="L1270" s="249"/>
      <c r="M1270" s="250"/>
      <c r="N1270" s="251"/>
      <c r="O1270" s="251"/>
      <c r="P1270" s="251"/>
      <c r="Q1270" s="251"/>
      <c r="R1270" s="251"/>
      <c r="S1270" s="251"/>
      <c r="T1270" s="252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3" t="s">
        <v>160</v>
      </c>
      <c r="AU1270" s="253" t="s">
        <v>89</v>
      </c>
      <c r="AV1270" s="14" t="s">
        <v>89</v>
      </c>
      <c r="AW1270" s="14" t="s">
        <v>34</v>
      </c>
      <c r="AX1270" s="14" t="s">
        <v>79</v>
      </c>
      <c r="AY1270" s="253" t="s">
        <v>151</v>
      </c>
    </row>
    <row r="1271" s="14" customFormat="1">
      <c r="A1271" s="14"/>
      <c r="B1271" s="243"/>
      <c r="C1271" s="244"/>
      <c r="D1271" s="234" t="s">
        <v>160</v>
      </c>
      <c r="E1271" s="245" t="s">
        <v>1</v>
      </c>
      <c r="F1271" s="246" t="s">
        <v>1517</v>
      </c>
      <c r="G1271" s="244"/>
      <c r="H1271" s="247">
        <v>24</v>
      </c>
      <c r="I1271" s="248"/>
      <c r="J1271" s="244"/>
      <c r="K1271" s="244"/>
      <c r="L1271" s="249"/>
      <c r="M1271" s="250"/>
      <c r="N1271" s="251"/>
      <c r="O1271" s="251"/>
      <c r="P1271" s="251"/>
      <c r="Q1271" s="251"/>
      <c r="R1271" s="251"/>
      <c r="S1271" s="251"/>
      <c r="T1271" s="252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3" t="s">
        <v>160</v>
      </c>
      <c r="AU1271" s="253" t="s">
        <v>89</v>
      </c>
      <c r="AV1271" s="14" t="s">
        <v>89</v>
      </c>
      <c r="AW1271" s="14" t="s">
        <v>34</v>
      </c>
      <c r="AX1271" s="14" t="s">
        <v>79</v>
      </c>
      <c r="AY1271" s="253" t="s">
        <v>151</v>
      </c>
    </row>
    <row r="1272" s="14" customFormat="1">
      <c r="A1272" s="14"/>
      <c r="B1272" s="243"/>
      <c r="C1272" s="244"/>
      <c r="D1272" s="234" t="s">
        <v>160</v>
      </c>
      <c r="E1272" s="245" t="s">
        <v>1</v>
      </c>
      <c r="F1272" s="246" t="s">
        <v>1518</v>
      </c>
      <c r="G1272" s="244"/>
      <c r="H1272" s="247">
        <v>6</v>
      </c>
      <c r="I1272" s="248"/>
      <c r="J1272" s="244"/>
      <c r="K1272" s="244"/>
      <c r="L1272" s="249"/>
      <c r="M1272" s="250"/>
      <c r="N1272" s="251"/>
      <c r="O1272" s="251"/>
      <c r="P1272" s="251"/>
      <c r="Q1272" s="251"/>
      <c r="R1272" s="251"/>
      <c r="S1272" s="251"/>
      <c r="T1272" s="252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3" t="s">
        <v>160</v>
      </c>
      <c r="AU1272" s="253" t="s">
        <v>89</v>
      </c>
      <c r="AV1272" s="14" t="s">
        <v>89</v>
      </c>
      <c r="AW1272" s="14" t="s">
        <v>34</v>
      </c>
      <c r="AX1272" s="14" t="s">
        <v>79</v>
      </c>
      <c r="AY1272" s="253" t="s">
        <v>151</v>
      </c>
    </row>
    <row r="1273" s="15" customFormat="1">
      <c r="A1273" s="15"/>
      <c r="B1273" s="254"/>
      <c r="C1273" s="255"/>
      <c r="D1273" s="234" t="s">
        <v>160</v>
      </c>
      <c r="E1273" s="256" t="s">
        <v>1</v>
      </c>
      <c r="F1273" s="257" t="s">
        <v>166</v>
      </c>
      <c r="G1273" s="255"/>
      <c r="H1273" s="258">
        <v>111</v>
      </c>
      <c r="I1273" s="259"/>
      <c r="J1273" s="255"/>
      <c r="K1273" s="255"/>
      <c r="L1273" s="260"/>
      <c r="M1273" s="261"/>
      <c r="N1273" s="262"/>
      <c r="O1273" s="262"/>
      <c r="P1273" s="262"/>
      <c r="Q1273" s="262"/>
      <c r="R1273" s="262"/>
      <c r="S1273" s="262"/>
      <c r="T1273" s="263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64" t="s">
        <v>160</v>
      </c>
      <c r="AU1273" s="264" t="s">
        <v>89</v>
      </c>
      <c r="AV1273" s="15" t="s">
        <v>158</v>
      </c>
      <c r="AW1273" s="15" t="s">
        <v>34</v>
      </c>
      <c r="AX1273" s="15" t="s">
        <v>87</v>
      </c>
      <c r="AY1273" s="264" t="s">
        <v>151</v>
      </c>
    </row>
    <row r="1274" s="2" customFormat="1" ht="21.75" customHeight="1">
      <c r="A1274" s="39"/>
      <c r="B1274" s="40"/>
      <c r="C1274" s="219" t="s">
        <v>1529</v>
      </c>
      <c r="D1274" s="219" t="s">
        <v>153</v>
      </c>
      <c r="E1274" s="220" t="s">
        <v>1530</v>
      </c>
      <c r="F1274" s="221" t="s">
        <v>1531</v>
      </c>
      <c r="G1274" s="222" t="s">
        <v>208</v>
      </c>
      <c r="H1274" s="223">
        <v>111</v>
      </c>
      <c r="I1274" s="224"/>
      <c r="J1274" s="225">
        <f>ROUND(I1274*H1274,2)</f>
        <v>0</v>
      </c>
      <c r="K1274" s="221" t="s">
        <v>157</v>
      </c>
      <c r="L1274" s="45"/>
      <c r="M1274" s="226" t="s">
        <v>1</v>
      </c>
      <c r="N1274" s="227" t="s">
        <v>44</v>
      </c>
      <c r="O1274" s="92"/>
      <c r="P1274" s="228">
        <f>O1274*H1274</f>
        <v>0</v>
      </c>
      <c r="Q1274" s="228">
        <v>0</v>
      </c>
      <c r="R1274" s="228">
        <f>Q1274*H1274</f>
        <v>0</v>
      </c>
      <c r="S1274" s="228">
        <v>0</v>
      </c>
      <c r="T1274" s="229">
        <f>S1274*H1274</f>
        <v>0</v>
      </c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R1274" s="230" t="s">
        <v>209</v>
      </c>
      <c r="AT1274" s="230" t="s">
        <v>153</v>
      </c>
      <c r="AU1274" s="230" t="s">
        <v>89</v>
      </c>
      <c r="AY1274" s="18" t="s">
        <v>151</v>
      </c>
      <c r="BE1274" s="231">
        <f>IF(N1274="základní",J1274,0)</f>
        <v>0</v>
      </c>
      <c r="BF1274" s="231">
        <f>IF(N1274="snížená",J1274,0)</f>
        <v>0</v>
      </c>
      <c r="BG1274" s="231">
        <f>IF(N1274="zákl. přenesená",J1274,0)</f>
        <v>0</v>
      </c>
      <c r="BH1274" s="231">
        <f>IF(N1274="sníž. přenesená",J1274,0)</f>
        <v>0</v>
      </c>
      <c r="BI1274" s="231">
        <f>IF(N1274="nulová",J1274,0)</f>
        <v>0</v>
      </c>
      <c r="BJ1274" s="18" t="s">
        <v>87</v>
      </c>
      <c r="BK1274" s="231">
        <f>ROUND(I1274*H1274,2)</f>
        <v>0</v>
      </c>
      <c r="BL1274" s="18" t="s">
        <v>209</v>
      </c>
      <c r="BM1274" s="230" t="s">
        <v>1532</v>
      </c>
    </row>
    <row r="1275" s="13" customFormat="1">
      <c r="A1275" s="13"/>
      <c r="B1275" s="232"/>
      <c r="C1275" s="233"/>
      <c r="D1275" s="234" t="s">
        <v>160</v>
      </c>
      <c r="E1275" s="235" t="s">
        <v>1</v>
      </c>
      <c r="F1275" s="236" t="s">
        <v>1533</v>
      </c>
      <c r="G1275" s="233"/>
      <c r="H1275" s="235" t="s">
        <v>1</v>
      </c>
      <c r="I1275" s="237"/>
      <c r="J1275" s="233"/>
      <c r="K1275" s="233"/>
      <c r="L1275" s="238"/>
      <c r="M1275" s="239"/>
      <c r="N1275" s="240"/>
      <c r="O1275" s="240"/>
      <c r="P1275" s="240"/>
      <c r="Q1275" s="240"/>
      <c r="R1275" s="240"/>
      <c r="S1275" s="240"/>
      <c r="T1275" s="241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2" t="s">
        <v>160</v>
      </c>
      <c r="AU1275" s="242" t="s">
        <v>89</v>
      </c>
      <c r="AV1275" s="13" t="s">
        <v>87</v>
      </c>
      <c r="AW1275" s="13" t="s">
        <v>34</v>
      </c>
      <c r="AX1275" s="13" t="s">
        <v>79</v>
      </c>
      <c r="AY1275" s="242" t="s">
        <v>151</v>
      </c>
    </row>
    <row r="1276" s="13" customFormat="1">
      <c r="A1276" s="13"/>
      <c r="B1276" s="232"/>
      <c r="C1276" s="233"/>
      <c r="D1276" s="234" t="s">
        <v>160</v>
      </c>
      <c r="E1276" s="235" t="s">
        <v>1</v>
      </c>
      <c r="F1276" s="236" t="s">
        <v>1516</v>
      </c>
      <c r="G1276" s="233"/>
      <c r="H1276" s="235" t="s">
        <v>1</v>
      </c>
      <c r="I1276" s="237"/>
      <c r="J1276" s="233"/>
      <c r="K1276" s="233"/>
      <c r="L1276" s="238"/>
      <c r="M1276" s="239"/>
      <c r="N1276" s="240"/>
      <c r="O1276" s="240"/>
      <c r="P1276" s="240"/>
      <c r="Q1276" s="240"/>
      <c r="R1276" s="240"/>
      <c r="S1276" s="240"/>
      <c r="T1276" s="241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2" t="s">
        <v>160</v>
      </c>
      <c r="AU1276" s="242" t="s">
        <v>89</v>
      </c>
      <c r="AV1276" s="13" t="s">
        <v>87</v>
      </c>
      <c r="AW1276" s="13" t="s">
        <v>34</v>
      </c>
      <c r="AX1276" s="13" t="s">
        <v>79</v>
      </c>
      <c r="AY1276" s="242" t="s">
        <v>151</v>
      </c>
    </row>
    <row r="1277" s="14" customFormat="1">
      <c r="A1277" s="14"/>
      <c r="B1277" s="243"/>
      <c r="C1277" s="244"/>
      <c r="D1277" s="234" t="s">
        <v>160</v>
      </c>
      <c r="E1277" s="245" t="s">
        <v>1</v>
      </c>
      <c r="F1277" s="246" t="s">
        <v>1217</v>
      </c>
      <c r="G1277" s="244"/>
      <c r="H1277" s="247">
        <v>81</v>
      </c>
      <c r="I1277" s="248"/>
      <c r="J1277" s="244"/>
      <c r="K1277" s="244"/>
      <c r="L1277" s="249"/>
      <c r="M1277" s="250"/>
      <c r="N1277" s="251"/>
      <c r="O1277" s="251"/>
      <c r="P1277" s="251"/>
      <c r="Q1277" s="251"/>
      <c r="R1277" s="251"/>
      <c r="S1277" s="251"/>
      <c r="T1277" s="25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3" t="s">
        <v>160</v>
      </c>
      <c r="AU1277" s="253" t="s">
        <v>89</v>
      </c>
      <c r="AV1277" s="14" t="s">
        <v>89</v>
      </c>
      <c r="AW1277" s="14" t="s">
        <v>34</v>
      </c>
      <c r="AX1277" s="14" t="s">
        <v>79</v>
      </c>
      <c r="AY1277" s="253" t="s">
        <v>151</v>
      </c>
    </row>
    <row r="1278" s="14" customFormat="1">
      <c r="A1278" s="14"/>
      <c r="B1278" s="243"/>
      <c r="C1278" s="244"/>
      <c r="D1278" s="234" t="s">
        <v>160</v>
      </c>
      <c r="E1278" s="245" t="s">
        <v>1</v>
      </c>
      <c r="F1278" s="246" t="s">
        <v>1517</v>
      </c>
      <c r="G1278" s="244"/>
      <c r="H1278" s="247">
        <v>24</v>
      </c>
      <c r="I1278" s="248"/>
      <c r="J1278" s="244"/>
      <c r="K1278" s="244"/>
      <c r="L1278" s="249"/>
      <c r="M1278" s="250"/>
      <c r="N1278" s="251"/>
      <c r="O1278" s="251"/>
      <c r="P1278" s="251"/>
      <c r="Q1278" s="251"/>
      <c r="R1278" s="251"/>
      <c r="S1278" s="251"/>
      <c r="T1278" s="252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3" t="s">
        <v>160</v>
      </c>
      <c r="AU1278" s="253" t="s">
        <v>89</v>
      </c>
      <c r="AV1278" s="14" t="s">
        <v>89</v>
      </c>
      <c r="AW1278" s="14" t="s">
        <v>34</v>
      </c>
      <c r="AX1278" s="14" t="s">
        <v>79</v>
      </c>
      <c r="AY1278" s="253" t="s">
        <v>151</v>
      </c>
    </row>
    <row r="1279" s="14" customFormat="1">
      <c r="A1279" s="14"/>
      <c r="B1279" s="243"/>
      <c r="C1279" s="244"/>
      <c r="D1279" s="234" t="s">
        <v>160</v>
      </c>
      <c r="E1279" s="245" t="s">
        <v>1</v>
      </c>
      <c r="F1279" s="246" t="s">
        <v>1518</v>
      </c>
      <c r="G1279" s="244"/>
      <c r="H1279" s="247">
        <v>6</v>
      </c>
      <c r="I1279" s="248"/>
      <c r="J1279" s="244"/>
      <c r="K1279" s="244"/>
      <c r="L1279" s="249"/>
      <c r="M1279" s="250"/>
      <c r="N1279" s="251"/>
      <c r="O1279" s="251"/>
      <c r="P1279" s="251"/>
      <c r="Q1279" s="251"/>
      <c r="R1279" s="251"/>
      <c r="S1279" s="251"/>
      <c r="T1279" s="252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3" t="s">
        <v>160</v>
      </c>
      <c r="AU1279" s="253" t="s">
        <v>89</v>
      </c>
      <c r="AV1279" s="14" t="s">
        <v>89</v>
      </c>
      <c r="AW1279" s="14" t="s">
        <v>34</v>
      </c>
      <c r="AX1279" s="14" t="s">
        <v>79</v>
      </c>
      <c r="AY1279" s="253" t="s">
        <v>151</v>
      </c>
    </row>
    <row r="1280" s="15" customFormat="1">
      <c r="A1280" s="15"/>
      <c r="B1280" s="254"/>
      <c r="C1280" s="255"/>
      <c r="D1280" s="234" t="s">
        <v>160</v>
      </c>
      <c r="E1280" s="256" t="s">
        <v>1</v>
      </c>
      <c r="F1280" s="257" t="s">
        <v>166</v>
      </c>
      <c r="G1280" s="255"/>
      <c r="H1280" s="258">
        <v>111</v>
      </c>
      <c r="I1280" s="259"/>
      <c r="J1280" s="255"/>
      <c r="K1280" s="255"/>
      <c r="L1280" s="260"/>
      <c r="M1280" s="261"/>
      <c r="N1280" s="262"/>
      <c r="O1280" s="262"/>
      <c r="P1280" s="262"/>
      <c r="Q1280" s="262"/>
      <c r="R1280" s="262"/>
      <c r="S1280" s="262"/>
      <c r="T1280" s="263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64" t="s">
        <v>160</v>
      </c>
      <c r="AU1280" s="264" t="s">
        <v>89</v>
      </c>
      <c r="AV1280" s="15" t="s">
        <v>158</v>
      </c>
      <c r="AW1280" s="15" t="s">
        <v>34</v>
      </c>
      <c r="AX1280" s="15" t="s">
        <v>87</v>
      </c>
      <c r="AY1280" s="264" t="s">
        <v>151</v>
      </c>
    </row>
    <row r="1281" s="2" customFormat="1" ht="16.5" customHeight="1">
      <c r="A1281" s="39"/>
      <c r="B1281" s="40"/>
      <c r="C1281" s="265" t="s">
        <v>1534</v>
      </c>
      <c r="D1281" s="265" t="s">
        <v>177</v>
      </c>
      <c r="E1281" s="266" t="s">
        <v>1535</v>
      </c>
      <c r="F1281" s="267" t="s">
        <v>1536</v>
      </c>
      <c r="G1281" s="268" t="s">
        <v>208</v>
      </c>
      <c r="H1281" s="269">
        <v>234</v>
      </c>
      <c r="I1281" s="270"/>
      <c r="J1281" s="271">
        <f>ROUND(I1281*H1281,2)</f>
        <v>0</v>
      </c>
      <c r="K1281" s="267" t="s">
        <v>157</v>
      </c>
      <c r="L1281" s="272"/>
      <c r="M1281" s="273" t="s">
        <v>1</v>
      </c>
      <c r="N1281" s="274" t="s">
        <v>44</v>
      </c>
      <c r="O1281" s="92"/>
      <c r="P1281" s="228">
        <f>O1281*H1281</f>
        <v>0</v>
      </c>
      <c r="Q1281" s="228">
        <v>0.0030000000000000001</v>
      </c>
      <c r="R1281" s="228">
        <f>Q1281*H1281</f>
        <v>0.70200000000000007</v>
      </c>
      <c r="S1281" s="228">
        <v>0</v>
      </c>
      <c r="T1281" s="229">
        <f>S1281*H1281</f>
        <v>0</v>
      </c>
      <c r="U1281" s="39"/>
      <c r="V1281" s="39"/>
      <c r="W1281" s="39"/>
      <c r="X1281" s="39"/>
      <c r="Y1281" s="39"/>
      <c r="Z1281" s="39"/>
      <c r="AA1281" s="39"/>
      <c r="AB1281" s="39"/>
      <c r="AC1281" s="39"/>
      <c r="AD1281" s="39"/>
      <c r="AE1281" s="39"/>
      <c r="AR1281" s="230" t="s">
        <v>452</v>
      </c>
      <c r="AT1281" s="230" t="s">
        <v>177</v>
      </c>
      <c r="AU1281" s="230" t="s">
        <v>89</v>
      </c>
      <c r="AY1281" s="18" t="s">
        <v>151</v>
      </c>
      <c r="BE1281" s="231">
        <f>IF(N1281="základní",J1281,0)</f>
        <v>0</v>
      </c>
      <c r="BF1281" s="231">
        <f>IF(N1281="snížená",J1281,0)</f>
        <v>0</v>
      </c>
      <c r="BG1281" s="231">
        <f>IF(N1281="zákl. přenesená",J1281,0)</f>
        <v>0</v>
      </c>
      <c r="BH1281" s="231">
        <f>IF(N1281="sníž. přenesená",J1281,0)</f>
        <v>0</v>
      </c>
      <c r="BI1281" s="231">
        <f>IF(N1281="nulová",J1281,0)</f>
        <v>0</v>
      </c>
      <c r="BJ1281" s="18" t="s">
        <v>87</v>
      </c>
      <c r="BK1281" s="231">
        <f>ROUND(I1281*H1281,2)</f>
        <v>0</v>
      </c>
      <c r="BL1281" s="18" t="s">
        <v>209</v>
      </c>
      <c r="BM1281" s="230" t="s">
        <v>1537</v>
      </c>
    </row>
    <row r="1282" s="13" customFormat="1">
      <c r="A1282" s="13"/>
      <c r="B1282" s="232"/>
      <c r="C1282" s="233"/>
      <c r="D1282" s="234" t="s">
        <v>160</v>
      </c>
      <c r="E1282" s="235" t="s">
        <v>1</v>
      </c>
      <c r="F1282" s="236" t="s">
        <v>1538</v>
      </c>
      <c r="G1282" s="233"/>
      <c r="H1282" s="235" t="s">
        <v>1</v>
      </c>
      <c r="I1282" s="237"/>
      <c r="J1282" s="233"/>
      <c r="K1282" s="233"/>
      <c r="L1282" s="238"/>
      <c r="M1282" s="239"/>
      <c r="N1282" s="240"/>
      <c r="O1282" s="240"/>
      <c r="P1282" s="240"/>
      <c r="Q1282" s="240"/>
      <c r="R1282" s="240"/>
      <c r="S1282" s="240"/>
      <c r="T1282" s="241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2" t="s">
        <v>160</v>
      </c>
      <c r="AU1282" s="242" t="s">
        <v>89</v>
      </c>
      <c r="AV1282" s="13" t="s">
        <v>87</v>
      </c>
      <c r="AW1282" s="13" t="s">
        <v>34</v>
      </c>
      <c r="AX1282" s="13" t="s">
        <v>79</v>
      </c>
      <c r="AY1282" s="242" t="s">
        <v>151</v>
      </c>
    </row>
    <row r="1283" s="13" customFormat="1">
      <c r="A1283" s="13"/>
      <c r="B1283" s="232"/>
      <c r="C1283" s="233"/>
      <c r="D1283" s="234" t="s">
        <v>160</v>
      </c>
      <c r="E1283" s="235" t="s">
        <v>1</v>
      </c>
      <c r="F1283" s="236" t="s">
        <v>1539</v>
      </c>
      <c r="G1283" s="233"/>
      <c r="H1283" s="235" t="s">
        <v>1</v>
      </c>
      <c r="I1283" s="237"/>
      <c r="J1283" s="233"/>
      <c r="K1283" s="233"/>
      <c r="L1283" s="238"/>
      <c r="M1283" s="239"/>
      <c r="N1283" s="240"/>
      <c r="O1283" s="240"/>
      <c r="P1283" s="240"/>
      <c r="Q1283" s="240"/>
      <c r="R1283" s="240"/>
      <c r="S1283" s="240"/>
      <c r="T1283" s="241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2" t="s">
        <v>160</v>
      </c>
      <c r="AU1283" s="242" t="s">
        <v>89</v>
      </c>
      <c r="AV1283" s="13" t="s">
        <v>87</v>
      </c>
      <c r="AW1283" s="13" t="s">
        <v>34</v>
      </c>
      <c r="AX1283" s="13" t="s">
        <v>79</v>
      </c>
      <c r="AY1283" s="242" t="s">
        <v>151</v>
      </c>
    </row>
    <row r="1284" s="14" customFormat="1">
      <c r="A1284" s="14"/>
      <c r="B1284" s="243"/>
      <c r="C1284" s="244"/>
      <c r="D1284" s="234" t="s">
        <v>160</v>
      </c>
      <c r="E1284" s="245" t="s">
        <v>1</v>
      </c>
      <c r="F1284" s="246" t="s">
        <v>1540</v>
      </c>
      <c r="G1284" s="244"/>
      <c r="H1284" s="247">
        <v>234</v>
      </c>
      <c r="I1284" s="248"/>
      <c r="J1284" s="244"/>
      <c r="K1284" s="244"/>
      <c r="L1284" s="249"/>
      <c r="M1284" s="250"/>
      <c r="N1284" s="251"/>
      <c r="O1284" s="251"/>
      <c r="P1284" s="251"/>
      <c r="Q1284" s="251"/>
      <c r="R1284" s="251"/>
      <c r="S1284" s="251"/>
      <c r="T1284" s="252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3" t="s">
        <v>160</v>
      </c>
      <c r="AU1284" s="253" t="s">
        <v>89</v>
      </c>
      <c r="AV1284" s="14" t="s">
        <v>89</v>
      </c>
      <c r="AW1284" s="14" t="s">
        <v>34</v>
      </c>
      <c r="AX1284" s="14" t="s">
        <v>87</v>
      </c>
      <c r="AY1284" s="253" t="s">
        <v>151</v>
      </c>
    </row>
    <row r="1285" s="2" customFormat="1" ht="16.5" customHeight="1">
      <c r="A1285" s="39"/>
      <c r="B1285" s="40"/>
      <c r="C1285" s="265" t="s">
        <v>1541</v>
      </c>
      <c r="D1285" s="265" t="s">
        <v>177</v>
      </c>
      <c r="E1285" s="266" t="s">
        <v>1542</v>
      </c>
      <c r="F1285" s="267" t="s">
        <v>1543</v>
      </c>
      <c r="G1285" s="268" t="s">
        <v>208</v>
      </c>
      <c r="H1285" s="269">
        <v>455</v>
      </c>
      <c r="I1285" s="270"/>
      <c r="J1285" s="271">
        <f>ROUND(I1285*H1285,2)</f>
        <v>0</v>
      </c>
      <c r="K1285" s="267" t="s">
        <v>157</v>
      </c>
      <c r="L1285" s="272"/>
      <c r="M1285" s="273" t="s">
        <v>1</v>
      </c>
      <c r="N1285" s="274" t="s">
        <v>44</v>
      </c>
      <c r="O1285" s="92"/>
      <c r="P1285" s="228">
        <f>O1285*H1285</f>
        <v>0</v>
      </c>
      <c r="Q1285" s="228">
        <v>0.0040000000000000001</v>
      </c>
      <c r="R1285" s="228">
        <f>Q1285*H1285</f>
        <v>1.8200000000000001</v>
      </c>
      <c r="S1285" s="228">
        <v>0</v>
      </c>
      <c r="T1285" s="229">
        <f>S1285*H1285</f>
        <v>0</v>
      </c>
      <c r="U1285" s="39"/>
      <c r="V1285" s="39"/>
      <c r="W1285" s="39"/>
      <c r="X1285" s="39"/>
      <c r="Y1285" s="39"/>
      <c r="Z1285" s="39"/>
      <c r="AA1285" s="39"/>
      <c r="AB1285" s="39"/>
      <c r="AC1285" s="39"/>
      <c r="AD1285" s="39"/>
      <c r="AE1285" s="39"/>
      <c r="AR1285" s="230" t="s">
        <v>452</v>
      </c>
      <c r="AT1285" s="230" t="s">
        <v>177</v>
      </c>
      <c r="AU1285" s="230" t="s">
        <v>89</v>
      </c>
      <c r="AY1285" s="18" t="s">
        <v>151</v>
      </c>
      <c r="BE1285" s="231">
        <f>IF(N1285="základní",J1285,0)</f>
        <v>0</v>
      </c>
      <c r="BF1285" s="231">
        <f>IF(N1285="snížená",J1285,0)</f>
        <v>0</v>
      </c>
      <c r="BG1285" s="231">
        <f>IF(N1285="zákl. přenesená",J1285,0)</f>
        <v>0</v>
      </c>
      <c r="BH1285" s="231">
        <f>IF(N1285="sníž. přenesená",J1285,0)</f>
        <v>0</v>
      </c>
      <c r="BI1285" s="231">
        <f>IF(N1285="nulová",J1285,0)</f>
        <v>0</v>
      </c>
      <c r="BJ1285" s="18" t="s">
        <v>87</v>
      </c>
      <c r="BK1285" s="231">
        <f>ROUND(I1285*H1285,2)</f>
        <v>0</v>
      </c>
      <c r="BL1285" s="18" t="s">
        <v>209</v>
      </c>
      <c r="BM1285" s="230" t="s">
        <v>1544</v>
      </c>
    </row>
    <row r="1286" s="13" customFormat="1">
      <c r="A1286" s="13"/>
      <c r="B1286" s="232"/>
      <c r="C1286" s="233"/>
      <c r="D1286" s="234" t="s">
        <v>160</v>
      </c>
      <c r="E1286" s="235" t="s">
        <v>1</v>
      </c>
      <c r="F1286" s="236" t="s">
        <v>1545</v>
      </c>
      <c r="G1286" s="233"/>
      <c r="H1286" s="235" t="s">
        <v>1</v>
      </c>
      <c r="I1286" s="237"/>
      <c r="J1286" s="233"/>
      <c r="K1286" s="233"/>
      <c r="L1286" s="238"/>
      <c r="M1286" s="239"/>
      <c r="N1286" s="240"/>
      <c r="O1286" s="240"/>
      <c r="P1286" s="240"/>
      <c r="Q1286" s="240"/>
      <c r="R1286" s="240"/>
      <c r="S1286" s="240"/>
      <c r="T1286" s="241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2" t="s">
        <v>160</v>
      </c>
      <c r="AU1286" s="242" t="s">
        <v>89</v>
      </c>
      <c r="AV1286" s="13" t="s">
        <v>87</v>
      </c>
      <c r="AW1286" s="13" t="s">
        <v>34</v>
      </c>
      <c r="AX1286" s="13" t="s">
        <v>79</v>
      </c>
      <c r="AY1286" s="242" t="s">
        <v>151</v>
      </c>
    </row>
    <row r="1287" s="13" customFormat="1">
      <c r="A1287" s="13"/>
      <c r="B1287" s="232"/>
      <c r="C1287" s="233"/>
      <c r="D1287" s="234" t="s">
        <v>160</v>
      </c>
      <c r="E1287" s="235" t="s">
        <v>1</v>
      </c>
      <c r="F1287" s="236" t="s">
        <v>1539</v>
      </c>
      <c r="G1287" s="233"/>
      <c r="H1287" s="235" t="s">
        <v>1</v>
      </c>
      <c r="I1287" s="237"/>
      <c r="J1287" s="233"/>
      <c r="K1287" s="233"/>
      <c r="L1287" s="238"/>
      <c r="M1287" s="239"/>
      <c r="N1287" s="240"/>
      <c r="O1287" s="240"/>
      <c r="P1287" s="240"/>
      <c r="Q1287" s="240"/>
      <c r="R1287" s="240"/>
      <c r="S1287" s="240"/>
      <c r="T1287" s="241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2" t="s">
        <v>160</v>
      </c>
      <c r="AU1287" s="242" t="s">
        <v>89</v>
      </c>
      <c r="AV1287" s="13" t="s">
        <v>87</v>
      </c>
      <c r="AW1287" s="13" t="s">
        <v>34</v>
      </c>
      <c r="AX1287" s="13" t="s">
        <v>79</v>
      </c>
      <c r="AY1287" s="242" t="s">
        <v>151</v>
      </c>
    </row>
    <row r="1288" s="14" customFormat="1">
      <c r="A1288" s="14"/>
      <c r="B1288" s="243"/>
      <c r="C1288" s="244"/>
      <c r="D1288" s="234" t="s">
        <v>160</v>
      </c>
      <c r="E1288" s="245" t="s">
        <v>1</v>
      </c>
      <c r="F1288" s="246" t="s">
        <v>1546</v>
      </c>
      <c r="G1288" s="244"/>
      <c r="H1288" s="247">
        <v>455</v>
      </c>
      <c r="I1288" s="248"/>
      <c r="J1288" s="244"/>
      <c r="K1288" s="244"/>
      <c r="L1288" s="249"/>
      <c r="M1288" s="250"/>
      <c r="N1288" s="251"/>
      <c r="O1288" s="251"/>
      <c r="P1288" s="251"/>
      <c r="Q1288" s="251"/>
      <c r="R1288" s="251"/>
      <c r="S1288" s="251"/>
      <c r="T1288" s="252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3" t="s">
        <v>160</v>
      </c>
      <c r="AU1288" s="253" t="s">
        <v>89</v>
      </c>
      <c r="AV1288" s="14" t="s">
        <v>89</v>
      </c>
      <c r="AW1288" s="14" t="s">
        <v>34</v>
      </c>
      <c r="AX1288" s="14" t="s">
        <v>87</v>
      </c>
      <c r="AY1288" s="253" t="s">
        <v>151</v>
      </c>
    </row>
    <row r="1289" s="2" customFormat="1" ht="16.5" customHeight="1">
      <c r="A1289" s="39"/>
      <c r="B1289" s="40"/>
      <c r="C1289" s="265" t="s">
        <v>1547</v>
      </c>
      <c r="D1289" s="265" t="s">
        <v>177</v>
      </c>
      <c r="E1289" s="266" t="s">
        <v>1548</v>
      </c>
      <c r="F1289" s="267" t="s">
        <v>1549</v>
      </c>
      <c r="G1289" s="268" t="s">
        <v>208</v>
      </c>
      <c r="H1289" s="269">
        <v>507</v>
      </c>
      <c r="I1289" s="270"/>
      <c r="J1289" s="271">
        <f>ROUND(I1289*H1289,2)</f>
        <v>0</v>
      </c>
      <c r="K1289" s="267" t="s">
        <v>157</v>
      </c>
      <c r="L1289" s="272"/>
      <c r="M1289" s="273" t="s">
        <v>1</v>
      </c>
      <c r="N1289" s="274" t="s">
        <v>44</v>
      </c>
      <c r="O1289" s="92"/>
      <c r="P1289" s="228">
        <f>O1289*H1289</f>
        <v>0</v>
      </c>
      <c r="Q1289" s="228">
        <v>0.0060000000000000001</v>
      </c>
      <c r="R1289" s="228">
        <f>Q1289*H1289</f>
        <v>3.0420000000000003</v>
      </c>
      <c r="S1289" s="228">
        <v>0</v>
      </c>
      <c r="T1289" s="229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30" t="s">
        <v>452</v>
      </c>
      <c r="AT1289" s="230" t="s">
        <v>177</v>
      </c>
      <c r="AU1289" s="230" t="s">
        <v>89</v>
      </c>
      <c r="AY1289" s="18" t="s">
        <v>151</v>
      </c>
      <c r="BE1289" s="231">
        <f>IF(N1289="základní",J1289,0)</f>
        <v>0</v>
      </c>
      <c r="BF1289" s="231">
        <f>IF(N1289="snížená",J1289,0)</f>
        <v>0</v>
      </c>
      <c r="BG1289" s="231">
        <f>IF(N1289="zákl. přenesená",J1289,0)</f>
        <v>0</v>
      </c>
      <c r="BH1289" s="231">
        <f>IF(N1289="sníž. přenesená",J1289,0)</f>
        <v>0</v>
      </c>
      <c r="BI1289" s="231">
        <f>IF(N1289="nulová",J1289,0)</f>
        <v>0</v>
      </c>
      <c r="BJ1289" s="18" t="s">
        <v>87</v>
      </c>
      <c r="BK1289" s="231">
        <f>ROUND(I1289*H1289,2)</f>
        <v>0</v>
      </c>
      <c r="BL1289" s="18" t="s">
        <v>209</v>
      </c>
      <c r="BM1289" s="230" t="s">
        <v>1550</v>
      </c>
    </row>
    <row r="1290" s="13" customFormat="1">
      <c r="A1290" s="13"/>
      <c r="B1290" s="232"/>
      <c r="C1290" s="233"/>
      <c r="D1290" s="234" t="s">
        <v>160</v>
      </c>
      <c r="E1290" s="235" t="s">
        <v>1</v>
      </c>
      <c r="F1290" s="236" t="s">
        <v>1551</v>
      </c>
      <c r="G1290" s="233"/>
      <c r="H1290" s="235" t="s">
        <v>1</v>
      </c>
      <c r="I1290" s="237"/>
      <c r="J1290" s="233"/>
      <c r="K1290" s="233"/>
      <c r="L1290" s="238"/>
      <c r="M1290" s="239"/>
      <c r="N1290" s="240"/>
      <c r="O1290" s="240"/>
      <c r="P1290" s="240"/>
      <c r="Q1290" s="240"/>
      <c r="R1290" s="240"/>
      <c r="S1290" s="240"/>
      <c r="T1290" s="241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2" t="s">
        <v>160</v>
      </c>
      <c r="AU1290" s="242" t="s">
        <v>89</v>
      </c>
      <c r="AV1290" s="13" t="s">
        <v>87</v>
      </c>
      <c r="AW1290" s="13" t="s">
        <v>34</v>
      </c>
      <c r="AX1290" s="13" t="s">
        <v>79</v>
      </c>
      <c r="AY1290" s="242" t="s">
        <v>151</v>
      </c>
    </row>
    <row r="1291" s="13" customFormat="1">
      <c r="A1291" s="13"/>
      <c r="B1291" s="232"/>
      <c r="C1291" s="233"/>
      <c r="D1291" s="234" t="s">
        <v>160</v>
      </c>
      <c r="E1291" s="235" t="s">
        <v>1</v>
      </c>
      <c r="F1291" s="236" t="s">
        <v>1539</v>
      </c>
      <c r="G1291" s="233"/>
      <c r="H1291" s="235" t="s">
        <v>1</v>
      </c>
      <c r="I1291" s="237"/>
      <c r="J1291" s="233"/>
      <c r="K1291" s="233"/>
      <c r="L1291" s="238"/>
      <c r="M1291" s="239"/>
      <c r="N1291" s="240"/>
      <c r="O1291" s="240"/>
      <c r="P1291" s="240"/>
      <c r="Q1291" s="240"/>
      <c r="R1291" s="240"/>
      <c r="S1291" s="240"/>
      <c r="T1291" s="241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2" t="s">
        <v>160</v>
      </c>
      <c r="AU1291" s="242" t="s">
        <v>89</v>
      </c>
      <c r="AV1291" s="13" t="s">
        <v>87</v>
      </c>
      <c r="AW1291" s="13" t="s">
        <v>34</v>
      </c>
      <c r="AX1291" s="13" t="s">
        <v>79</v>
      </c>
      <c r="AY1291" s="242" t="s">
        <v>151</v>
      </c>
    </row>
    <row r="1292" s="14" customFormat="1">
      <c r="A1292" s="14"/>
      <c r="B1292" s="243"/>
      <c r="C1292" s="244"/>
      <c r="D1292" s="234" t="s">
        <v>160</v>
      </c>
      <c r="E1292" s="245" t="s">
        <v>1</v>
      </c>
      <c r="F1292" s="246" t="s">
        <v>1552</v>
      </c>
      <c r="G1292" s="244"/>
      <c r="H1292" s="247">
        <v>507</v>
      </c>
      <c r="I1292" s="248"/>
      <c r="J1292" s="244"/>
      <c r="K1292" s="244"/>
      <c r="L1292" s="249"/>
      <c r="M1292" s="250"/>
      <c r="N1292" s="251"/>
      <c r="O1292" s="251"/>
      <c r="P1292" s="251"/>
      <c r="Q1292" s="251"/>
      <c r="R1292" s="251"/>
      <c r="S1292" s="251"/>
      <c r="T1292" s="252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3" t="s">
        <v>160</v>
      </c>
      <c r="AU1292" s="253" t="s">
        <v>89</v>
      </c>
      <c r="AV1292" s="14" t="s">
        <v>89</v>
      </c>
      <c r="AW1292" s="14" t="s">
        <v>34</v>
      </c>
      <c r="AX1292" s="14" t="s">
        <v>87</v>
      </c>
      <c r="AY1292" s="253" t="s">
        <v>151</v>
      </c>
    </row>
    <row r="1293" s="2" customFormat="1" ht="16.5" customHeight="1">
      <c r="A1293" s="39"/>
      <c r="B1293" s="40"/>
      <c r="C1293" s="265" t="s">
        <v>1553</v>
      </c>
      <c r="D1293" s="265" t="s">
        <v>177</v>
      </c>
      <c r="E1293" s="266" t="s">
        <v>1554</v>
      </c>
      <c r="F1293" s="267" t="s">
        <v>1555</v>
      </c>
      <c r="G1293" s="268" t="s">
        <v>208</v>
      </c>
      <c r="H1293" s="269">
        <v>36</v>
      </c>
      <c r="I1293" s="270"/>
      <c r="J1293" s="271">
        <f>ROUND(I1293*H1293,2)</f>
        <v>0</v>
      </c>
      <c r="K1293" s="267" t="s">
        <v>157</v>
      </c>
      <c r="L1293" s="272"/>
      <c r="M1293" s="273" t="s">
        <v>1</v>
      </c>
      <c r="N1293" s="274" t="s">
        <v>44</v>
      </c>
      <c r="O1293" s="92"/>
      <c r="P1293" s="228">
        <f>O1293*H1293</f>
        <v>0</v>
      </c>
      <c r="Q1293" s="228">
        <v>0.0070000000000000001</v>
      </c>
      <c r="R1293" s="228">
        <f>Q1293*H1293</f>
        <v>0.252</v>
      </c>
      <c r="S1293" s="228">
        <v>0</v>
      </c>
      <c r="T1293" s="229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30" t="s">
        <v>452</v>
      </c>
      <c r="AT1293" s="230" t="s">
        <v>177</v>
      </c>
      <c r="AU1293" s="230" t="s">
        <v>89</v>
      </c>
      <c r="AY1293" s="18" t="s">
        <v>151</v>
      </c>
      <c r="BE1293" s="231">
        <f>IF(N1293="základní",J1293,0)</f>
        <v>0</v>
      </c>
      <c r="BF1293" s="231">
        <f>IF(N1293="snížená",J1293,0)</f>
        <v>0</v>
      </c>
      <c r="BG1293" s="231">
        <f>IF(N1293="zákl. přenesená",J1293,0)</f>
        <v>0</v>
      </c>
      <c r="BH1293" s="231">
        <f>IF(N1293="sníž. přenesená",J1293,0)</f>
        <v>0</v>
      </c>
      <c r="BI1293" s="231">
        <f>IF(N1293="nulová",J1293,0)</f>
        <v>0</v>
      </c>
      <c r="BJ1293" s="18" t="s">
        <v>87</v>
      </c>
      <c r="BK1293" s="231">
        <f>ROUND(I1293*H1293,2)</f>
        <v>0</v>
      </c>
      <c r="BL1293" s="18" t="s">
        <v>209</v>
      </c>
      <c r="BM1293" s="230" t="s">
        <v>1556</v>
      </c>
    </row>
    <row r="1294" s="13" customFormat="1">
      <c r="A1294" s="13"/>
      <c r="B1294" s="232"/>
      <c r="C1294" s="233"/>
      <c r="D1294" s="234" t="s">
        <v>160</v>
      </c>
      <c r="E1294" s="235" t="s">
        <v>1</v>
      </c>
      <c r="F1294" s="236" t="s">
        <v>1557</v>
      </c>
      <c r="G1294" s="233"/>
      <c r="H1294" s="235" t="s">
        <v>1</v>
      </c>
      <c r="I1294" s="237"/>
      <c r="J1294" s="233"/>
      <c r="K1294" s="233"/>
      <c r="L1294" s="238"/>
      <c r="M1294" s="239"/>
      <c r="N1294" s="240"/>
      <c r="O1294" s="240"/>
      <c r="P1294" s="240"/>
      <c r="Q1294" s="240"/>
      <c r="R1294" s="240"/>
      <c r="S1294" s="240"/>
      <c r="T1294" s="241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2" t="s">
        <v>160</v>
      </c>
      <c r="AU1294" s="242" t="s">
        <v>89</v>
      </c>
      <c r="AV1294" s="13" t="s">
        <v>87</v>
      </c>
      <c r="AW1294" s="13" t="s">
        <v>34</v>
      </c>
      <c r="AX1294" s="13" t="s">
        <v>79</v>
      </c>
      <c r="AY1294" s="242" t="s">
        <v>151</v>
      </c>
    </row>
    <row r="1295" s="14" customFormat="1">
      <c r="A1295" s="14"/>
      <c r="B1295" s="243"/>
      <c r="C1295" s="244"/>
      <c r="D1295" s="234" t="s">
        <v>160</v>
      </c>
      <c r="E1295" s="245" t="s">
        <v>1</v>
      </c>
      <c r="F1295" s="246" t="s">
        <v>1558</v>
      </c>
      <c r="G1295" s="244"/>
      <c r="H1295" s="247">
        <v>36</v>
      </c>
      <c r="I1295" s="248"/>
      <c r="J1295" s="244"/>
      <c r="K1295" s="244"/>
      <c r="L1295" s="249"/>
      <c r="M1295" s="250"/>
      <c r="N1295" s="251"/>
      <c r="O1295" s="251"/>
      <c r="P1295" s="251"/>
      <c r="Q1295" s="251"/>
      <c r="R1295" s="251"/>
      <c r="S1295" s="251"/>
      <c r="T1295" s="252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3" t="s">
        <v>160</v>
      </c>
      <c r="AU1295" s="253" t="s">
        <v>89</v>
      </c>
      <c r="AV1295" s="14" t="s">
        <v>89</v>
      </c>
      <c r="AW1295" s="14" t="s">
        <v>34</v>
      </c>
      <c r="AX1295" s="14" t="s">
        <v>87</v>
      </c>
      <c r="AY1295" s="253" t="s">
        <v>151</v>
      </c>
    </row>
    <row r="1296" s="2" customFormat="1" ht="16.5" customHeight="1">
      <c r="A1296" s="39"/>
      <c r="B1296" s="40"/>
      <c r="C1296" s="265" t="s">
        <v>1559</v>
      </c>
      <c r="D1296" s="265" t="s">
        <v>177</v>
      </c>
      <c r="E1296" s="266" t="s">
        <v>1560</v>
      </c>
      <c r="F1296" s="267" t="s">
        <v>1561</v>
      </c>
      <c r="G1296" s="268" t="s">
        <v>208</v>
      </c>
      <c r="H1296" s="269">
        <v>117</v>
      </c>
      <c r="I1296" s="270"/>
      <c r="J1296" s="271">
        <f>ROUND(I1296*H1296,2)</f>
        <v>0</v>
      </c>
      <c r="K1296" s="267" t="s">
        <v>157</v>
      </c>
      <c r="L1296" s="272"/>
      <c r="M1296" s="273" t="s">
        <v>1</v>
      </c>
      <c r="N1296" s="274" t="s">
        <v>44</v>
      </c>
      <c r="O1296" s="92"/>
      <c r="P1296" s="228">
        <f>O1296*H1296</f>
        <v>0</v>
      </c>
      <c r="Q1296" s="228">
        <v>0.01</v>
      </c>
      <c r="R1296" s="228">
        <f>Q1296*H1296</f>
        <v>1.1699999999999999</v>
      </c>
      <c r="S1296" s="228">
        <v>0</v>
      </c>
      <c r="T1296" s="229">
        <f>S1296*H1296</f>
        <v>0</v>
      </c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R1296" s="230" t="s">
        <v>452</v>
      </c>
      <c r="AT1296" s="230" t="s">
        <v>177</v>
      </c>
      <c r="AU1296" s="230" t="s">
        <v>89</v>
      </c>
      <c r="AY1296" s="18" t="s">
        <v>151</v>
      </c>
      <c r="BE1296" s="231">
        <f>IF(N1296="základní",J1296,0)</f>
        <v>0</v>
      </c>
      <c r="BF1296" s="231">
        <f>IF(N1296="snížená",J1296,0)</f>
        <v>0</v>
      </c>
      <c r="BG1296" s="231">
        <f>IF(N1296="zákl. přenesená",J1296,0)</f>
        <v>0</v>
      </c>
      <c r="BH1296" s="231">
        <f>IF(N1296="sníž. přenesená",J1296,0)</f>
        <v>0</v>
      </c>
      <c r="BI1296" s="231">
        <f>IF(N1296="nulová",J1296,0)</f>
        <v>0</v>
      </c>
      <c r="BJ1296" s="18" t="s">
        <v>87</v>
      </c>
      <c r="BK1296" s="231">
        <f>ROUND(I1296*H1296,2)</f>
        <v>0</v>
      </c>
      <c r="BL1296" s="18" t="s">
        <v>209</v>
      </c>
      <c r="BM1296" s="230" t="s">
        <v>1562</v>
      </c>
    </row>
    <row r="1297" s="13" customFormat="1">
      <c r="A1297" s="13"/>
      <c r="B1297" s="232"/>
      <c r="C1297" s="233"/>
      <c r="D1297" s="234" t="s">
        <v>160</v>
      </c>
      <c r="E1297" s="235" t="s">
        <v>1</v>
      </c>
      <c r="F1297" s="236" t="s">
        <v>1563</v>
      </c>
      <c r="G1297" s="233"/>
      <c r="H1297" s="235" t="s">
        <v>1</v>
      </c>
      <c r="I1297" s="237"/>
      <c r="J1297" s="233"/>
      <c r="K1297" s="233"/>
      <c r="L1297" s="238"/>
      <c r="M1297" s="239"/>
      <c r="N1297" s="240"/>
      <c r="O1297" s="240"/>
      <c r="P1297" s="240"/>
      <c r="Q1297" s="240"/>
      <c r="R1297" s="240"/>
      <c r="S1297" s="240"/>
      <c r="T1297" s="241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2" t="s">
        <v>160</v>
      </c>
      <c r="AU1297" s="242" t="s">
        <v>89</v>
      </c>
      <c r="AV1297" s="13" t="s">
        <v>87</v>
      </c>
      <c r="AW1297" s="13" t="s">
        <v>34</v>
      </c>
      <c r="AX1297" s="13" t="s">
        <v>79</v>
      </c>
      <c r="AY1297" s="242" t="s">
        <v>151</v>
      </c>
    </row>
    <row r="1298" s="13" customFormat="1">
      <c r="A1298" s="13"/>
      <c r="B1298" s="232"/>
      <c r="C1298" s="233"/>
      <c r="D1298" s="234" t="s">
        <v>160</v>
      </c>
      <c r="E1298" s="235" t="s">
        <v>1</v>
      </c>
      <c r="F1298" s="236" t="s">
        <v>1539</v>
      </c>
      <c r="G1298" s="233"/>
      <c r="H1298" s="235" t="s">
        <v>1</v>
      </c>
      <c r="I1298" s="237"/>
      <c r="J1298" s="233"/>
      <c r="K1298" s="233"/>
      <c r="L1298" s="238"/>
      <c r="M1298" s="239"/>
      <c r="N1298" s="240"/>
      <c r="O1298" s="240"/>
      <c r="P1298" s="240"/>
      <c r="Q1298" s="240"/>
      <c r="R1298" s="240"/>
      <c r="S1298" s="240"/>
      <c r="T1298" s="241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42" t="s">
        <v>160</v>
      </c>
      <c r="AU1298" s="242" t="s">
        <v>89</v>
      </c>
      <c r="AV1298" s="13" t="s">
        <v>87</v>
      </c>
      <c r="AW1298" s="13" t="s">
        <v>34</v>
      </c>
      <c r="AX1298" s="13" t="s">
        <v>79</v>
      </c>
      <c r="AY1298" s="242" t="s">
        <v>151</v>
      </c>
    </row>
    <row r="1299" s="14" customFormat="1">
      <c r="A1299" s="14"/>
      <c r="B1299" s="243"/>
      <c r="C1299" s="244"/>
      <c r="D1299" s="234" t="s">
        <v>160</v>
      </c>
      <c r="E1299" s="245" t="s">
        <v>1</v>
      </c>
      <c r="F1299" s="246" t="s">
        <v>1564</v>
      </c>
      <c r="G1299" s="244"/>
      <c r="H1299" s="247">
        <v>117</v>
      </c>
      <c r="I1299" s="248"/>
      <c r="J1299" s="244"/>
      <c r="K1299" s="244"/>
      <c r="L1299" s="249"/>
      <c r="M1299" s="250"/>
      <c r="N1299" s="251"/>
      <c r="O1299" s="251"/>
      <c r="P1299" s="251"/>
      <c r="Q1299" s="251"/>
      <c r="R1299" s="251"/>
      <c r="S1299" s="251"/>
      <c r="T1299" s="252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3" t="s">
        <v>160</v>
      </c>
      <c r="AU1299" s="253" t="s">
        <v>89</v>
      </c>
      <c r="AV1299" s="14" t="s">
        <v>89</v>
      </c>
      <c r="AW1299" s="14" t="s">
        <v>34</v>
      </c>
      <c r="AX1299" s="14" t="s">
        <v>87</v>
      </c>
      <c r="AY1299" s="253" t="s">
        <v>151</v>
      </c>
    </row>
    <row r="1300" s="2" customFormat="1" ht="16.5" customHeight="1">
      <c r="A1300" s="39"/>
      <c r="B1300" s="40"/>
      <c r="C1300" s="219" t="s">
        <v>1565</v>
      </c>
      <c r="D1300" s="219" t="s">
        <v>153</v>
      </c>
      <c r="E1300" s="220" t="s">
        <v>1566</v>
      </c>
      <c r="F1300" s="221" t="s">
        <v>1567</v>
      </c>
      <c r="G1300" s="222" t="s">
        <v>208</v>
      </c>
      <c r="H1300" s="223">
        <v>554</v>
      </c>
      <c r="I1300" s="224"/>
      <c r="J1300" s="225">
        <f>ROUND(I1300*H1300,2)</f>
        <v>0</v>
      </c>
      <c r="K1300" s="221" t="s">
        <v>1</v>
      </c>
      <c r="L1300" s="45"/>
      <c r="M1300" s="226" t="s">
        <v>1</v>
      </c>
      <c r="N1300" s="227" t="s">
        <v>44</v>
      </c>
      <c r="O1300" s="92"/>
      <c r="P1300" s="228">
        <f>O1300*H1300</f>
        <v>0</v>
      </c>
      <c r="Q1300" s="228">
        <v>0.00042000000000000002</v>
      </c>
      <c r="R1300" s="228">
        <f>Q1300*H1300</f>
        <v>0.23268</v>
      </c>
      <c r="S1300" s="228">
        <v>0</v>
      </c>
      <c r="T1300" s="229">
        <f>S1300*H1300</f>
        <v>0</v>
      </c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R1300" s="230" t="s">
        <v>209</v>
      </c>
      <c r="AT1300" s="230" t="s">
        <v>153</v>
      </c>
      <c r="AU1300" s="230" t="s">
        <v>89</v>
      </c>
      <c r="AY1300" s="18" t="s">
        <v>151</v>
      </c>
      <c r="BE1300" s="231">
        <f>IF(N1300="základní",J1300,0)</f>
        <v>0</v>
      </c>
      <c r="BF1300" s="231">
        <f>IF(N1300="snížená",J1300,0)</f>
        <v>0</v>
      </c>
      <c r="BG1300" s="231">
        <f>IF(N1300="zákl. přenesená",J1300,0)</f>
        <v>0</v>
      </c>
      <c r="BH1300" s="231">
        <f>IF(N1300="sníž. přenesená",J1300,0)</f>
        <v>0</v>
      </c>
      <c r="BI1300" s="231">
        <f>IF(N1300="nulová",J1300,0)</f>
        <v>0</v>
      </c>
      <c r="BJ1300" s="18" t="s">
        <v>87</v>
      </c>
      <c r="BK1300" s="231">
        <f>ROUND(I1300*H1300,2)</f>
        <v>0</v>
      </c>
      <c r="BL1300" s="18" t="s">
        <v>209</v>
      </c>
      <c r="BM1300" s="230" t="s">
        <v>1568</v>
      </c>
    </row>
    <row r="1301" s="13" customFormat="1">
      <c r="A1301" s="13"/>
      <c r="B1301" s="232"/>
      <c r="C1301" s="233"/>
      <c r="D1301" s="234" t="s">
        <v>160</v>
      </c>
      <c r="E1301" s="235" t="s">
        <v>1</v>
      </c>
      <c r="F1301" s="236" t="s">
        <v>1569</v>
      </c>
      <c r="G1301" s="233"/>
      <c r="H1301" s="235" t="s">
        <v>1</v>
      </c>
      <c r="I1301" s="237"/>
      <c r="J1301" s="233"/>
      <c r="K1301" s="233"/>
      <c r="L1301" s="238"/>
      <c r="M1301" s="239"/>
      <c r="N1301" s="240"/>
      <c r="O1301" s="240"/>
      <c r="P1301" s="240"/>
      <c r="Q1301" s="240"/>
      <c r="R1301" s="240"/>
      <c r="S1301" s="240"/>
      <c r="T1301" s="241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2" t="s">
        <v>160</v>
      </c>
      <c r="AU1301" s="242" t="s">
        <v>89</v>
      </c>
      <c r="AV1301" s="13" t="s">
        <v>87</v>
      </c>
      <c r="AW1301" s="13" t="s">
        <v>34</v>
      </c>
      <c r="AX1301" s="13" t="s">
        <v>79</v>
      </c>
      <c r="AY1301" s="242" t="s">
        <v>151</v>
      </c>
    </row>
    <row r="1302" s="14" customFormat="1">
      <c r="A1302" s="14"/>
      <c r="B1302" s="243"/>
      <c r="C1302" s="244"/>
      <c r="D1302" s="234" t="s">
        <v>160</v>
      </c>
      <c r="E1302" s="245" t="s">
        <v>1</v>
      </c>
      <c r="F1302" s="246" t="s">
        <v>1512</v>
      </c>
      <c r="G1302" s="244"/>
      <c r="H1302" s="247">
        <v>250.38</v>
      </c>
      <c r="I1302" s="248"/>
      <c r="J1302" s="244"/>
      <c r="K1302" s="244"/>
      <c r="L1302" s="249"/>
      <c r="M1302" s="250"/>
      <c r="N1302" s="251"/>
      <c r="O1302" s="251"/>
      <c r="P1302" s="251"/>
      <c r="Q1302" s="251"/>
      <c r="R1302" s="251"/>
      <c r="S1302" s="251"/>
      <c r="T1302" s="252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3" t="s">
        <v>160</v>
      </c>
      <c r="AU1302" s="253" t="s">
        <v>89</v>
      </c>
      <c r="AV1302" s="14" t="s">
        <v>89</v>
      </c>
      <c r="AW1302" s="14" t="s">
        <v>34</v>
      </c>
      <c r="AX1302" s="14" t="s">
        <v>79</v>
      </c>
      <c r="AY1302" s="253" t="s">
        <v>151</v>
      </c>
    </row>
    <row r="1303" s="13" customFormat="1">
      <c r="A1303" s="13"/>
      <c r="B1303" s="232"/>
      <c r="C1303" s="233"/>
      <c r="D1303" s="234" t="s">
        <v>160</v>
      </c>
      <c r="E1303" s="235" t="s">
        <v>1</v>
      </c>
      <c r="F1303" s="236" t="s">
        <v>1570</v>
      </c>
      <c r="G1303" s="233"/>
      <c r="H1303" s="235" t="s">
        <v>1</v>
      </c>
      <c r="I1303" s="237"/>
      <c r="J1303" s="233"/>
      <c r="K1303" s="233"/>
      <c r="L1303" s="238"/>
      <c r="M1303" s="239"/>
      <c r="N1303" s="240"/>
      <c r="O1303" s="240"/>
      <c r="P1303" s="240"/>
      <c r="Q1303" s="240"/>
      <c r="R1303" s="240"/>
      <c r="S1303" s="240"/>
      <c r="T1303" s="241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2" t="s">
        <v>160</v>
      </c>
      <c r="AU1303" s="242" t="s">
        <v>89</v>
      </c>
      <c r="AV1303" s="13" t="s">
        <v>87</v>
      </c>
      <c r="AW1303" s="13" t="s">
        <v>34</v>
      </c>
      <c r="AX1303" s="13" t="s">
        <v>79</v>
      </c>
      <c r="AY1303" s="242" t="s">
        <v>151</v>
      </c>
    </row>
    <row r="1304" s="14" customFormat="1">
      <c r="A1304" s="14"/>
      <c r="B1304" s="243"/>
      <c r="C1304" s="244"/>
      <c r="D1304" s="234" t="s">
        <v>160</v>
      </c>
      <c r="E1304" s="245" t="s">
        <v>1</v>
      </c>
      <c r="F1304" s="246" t="s">
        <v>1513</v>
      </c>
      <c r="G1304" s="244"/>
      <c r="H1304" s="247">
        <v>161.81999999999999</v>
      </c>
      <c r="I1304" s="248"/>
      <c r="J1304" s="244"/>
      <c r="K1304" s="244"/>
      <c r="L1304" s="249"/>
      <c r="M1304" s="250"/>
      <c r="N1304" s="251"/>
      <c r="O1304" s="251"/>
      <c r="P1304" s="251"/>
      <c r="Q1304" s="251"/>
      <c r="R1304" s="251"/>
      <c r="S1304" s="251"/>
      <c r="T1304" s="252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3" t="s">
        <v>160</v>
      </c>
      <c r="AU1304" s="253" t="s">
        <v>89</v>
      </c>
      <c r="AV1304" s="14" t="s">
        <v>89</v>
      </c>
      <c r="AW1304" s="14" t="s">
        <v>34</v>
      </c>
      <c r="AX1304" s="14" t="s">
        <v>79</v>
      </c>
      <c r="AY1304" s="253" t="s">
        <v>151</v>
      </c>
    </row>
    <row r="1305" s="13" customFormat="1">
      <c r="A1305" s="13"/>
      <c r="B1305" s="232"/>
      <c r="C1305" s="233"/>
      <c r="D1305" s="234" t="s">
        <v>160</v>
      </c>
      <c r="E1305" s="235" t="s">
        <v>1</v>
      </c>
      <c r="F1305" s="236" t="s">
        <v>1571</v>
      </c>
      <c r="G1305" s="233"/>
      <c r="H1305" s="235" t="s">
        <v>1</v>
      </c>
      <c r="I1305" s="237"/>
      <c r="J1305" s="233"/>
      <c r="K1305" s="233"/>
      <c r="L1305" s="238"/>
      <c r="M1305" s="239"/>
      <c r="N1305" s="240"/>
      <c r="O1305" s="240"/>
      <c r="P1305" s="240"/>
      <c r="Q1305" s="240"/>
      <c r="R1305" s="240"/>
      <c r="S1305" s="240"/>
      <c r="T1305" s="241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2" t="s">
        <v>160</v>
      </c>
      <c r="AU1305" s="242" t="s">
        <v>89</v>
      </c>
      <c r="AV1305" s="13" t="s">
        <v>87</v>
      </c>
      <c r="AW1305" s="13" t="s">
        <v>34</v>
      </c>
      <c r="AX1305" s="13" t="s">
        <v>79</v>
      </c>
      <c r="AY1305" s="242" t="s">
        <v>151</v>
      </c>
    </row>
    <row r="1306" s="14" customFormat="1">
      <c r="A1306" s="14"/>
      <c r="B1306" s="243"/>
      <c r="C1306" s="244"/>
      <c r="D1306" s="234" t="s">
        <v>160</v>
      </c>
      <c r="E1306" s="245" t="s">
        <v>1</v>
      </c>
      <c r="F1306" s="246" t="s">
        <v>1217</v>
      </c>
      <c r="G1306" s="244"/>
      <c r="H1306" s="247">
        <v>81</v>
      </c>
      <c r="I1306" s="248"/>
      <c r="J1306" s="244"/>
      <c r="K1306" s="244"/>
      <c r="L1306" s="249"/>
      <c r="M1306" s="250"/>
      <c r="N1306" s="251"/>
      <c r="O1306" s="251"/>
      <c r="P1306" s="251"/>
      <c r="Q1306" s="251"/>
      <c r="R1306" s="251"/>
      <c r="S1306" s="251"/>
      <c r="T1306" s="252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3" t="s">
        <v>160</v>
      </c>
      <c r="AU1306" s="253" t="s">
        <v>89</v>
      </c>
      <c r="AV1306" s="14" t="s">
        <v>89</v>
      </c>
      <c r="AW1306" s="14" t="s">
        <v>34</v>
      </c>
      <c r="AX1306" s="14" t="s">
        <v>79</v>
      </c>
      <c r="AY1306" s="253" t="s">
        <v>151</v>
      </c>
    </row>
    <row r="1307" s="13" customFormat="1">
      <c r="A1307" s="13"/>
      <c r="B1307" s="232"/>
      <c r="C1307" s="233"/>
      <c r="D1307" s="234" t="s">
        <v>160</v>
      </c>
      <c r="E1307" s="235" t="s">
        <v>1</v>
      </c>
      <c r="F1307" s="236" t="s">
        <v>1516</v>
      </c>
      <c r="G1307" s="233"/>
      <c r="H1307" s="235" t="s">
        <v>1</v>
      </c>
      <c r="I1307" s="237"/>
      <c r="J1307" s="233"/>
      <c r="K1307" s="233"/>
      <c r="L1307" s="238"/>
      <c r="M1307" s="239"/>
      <c r="N1307" s="240"/>
      <c r="O1307" s="240"/>
      <c r="P1307" s="240"/>
      <c r="Q1307" s="240"/>
      <c r="R1307" s="240"/>
      <c r="S1307" s="240"/>
      <c r="T1307" s="241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2" t="s">
        <v>160</v>
      </c>
      <c r="AU1307" s="242" t="s">
        <v>89</v>
      </c>
      <c r="AV1307" s="13" t="s">
        <v>87</v>
      </c>
      <c r="AW1307" s="13" t="s">
        <v>34</v>
      </c>
      <c r="AX1307" s="13" t="s">
        <v>79</v>
      </c>
      <c r="AY1307" s="242" t="s">
        <v>151</v>
      </c>
    </row>
    <row r="1308" s="14" customFormat="1">
      <c r="A1308" s="14"/>
      <c r="B1308" s="243"/>
      <c r="C1308" s="244"/>
      <c r="D1308" s="234" t="s">
        <v>160</v>
      </c>
      <c r="E1308" s="245" t="s">
        <v>1</v>
      </c>
      <c r="F1308" s="246" t="s">
        <v>1517</v>
      </c>
      <c r="G1308" s="244"/>
      <c r="H1308" s="247">
        <v>24</v>
      </c>
      <c r="I1308" s="248"/>
      <c r="J1308" s="244"/>
      <c r="K1308" s="244"/>
      <c r="L1308" s="249"/>
      <c r="M1308" s="250"/>
      <c r="N1308" s="251"/>
      <c r="O1308" s="251"/>
      <c r="P1308" s="251"/>
      <c r="Q1308" s="251"/>
      <c r="R1308" s="251"/>
      <c r="S1308" s="251"/>
      <c r="T1308" s="252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3" t="s">
        <v>160</v>
      </c>
      <c r="AU1308" s="253" t="s">
        <v>89</v>
      </c>
      <c r="AV1308" s="14" t="s">
        <v>89</v>
      </c>
      <c r="AW1308" s="14" t="s">
        <v>34</v>
      </c>
      <c r="AX1308" s="14" t="s">
        <v>79</v>
      </c>
      <c r="AY1308" s="253" t="s">
        <v>151</v>
      </c>
    </row>
    <row r="1309" s="14" customFormat="1">
      <c r="A1309" s="14"/>
      <c r="B1309" s="243"/>
      <c r="C1309" s="244"/>
      <c r="D1309" s="234" t="s">
        <v>160</v>
      </c>
      <c r="E1309" s="245" t="s">
        <v>1</v>
      </c>
      <c r="F1309" s="246" t="s">
        <v>1572</v>
      </c>
      <c r="G1309" s="244"/>
      <c r="H1309" s="247">
        <v>26.800000000000001</v>
      </c>
      <c r="I1309" s="248"/>
      <c r="J1309" s="244"/>
      <c r="K1309" s="244"/>
      <c r="L1309" s="249"/>
      <c r="M1309" s="250"/>
      <c r="N1309" s="251"/>
      <c r="O1309" s="251"/>
      <c r="P1309" s="251"/>
      <c r="Q1309" s="251"/>
      <c r="R1309" s="251"/>
      <c r="S1309" s="251"/>
      <c r="T1309" s="252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3" t="s">
        <v>160</v>
      </c>
      <c r="AU1309" s="253" t="s">
        <v>89</v>
      </c>
      <c r="AV1309" s="14" t="s">
        <v>89</v>
      </c>
      <c r="AW1309" s="14" t="s">
        <v>34</v>
      </c>
      <c r="AX1309" s="14" t="s">
        <v>79</v>
      </c>
      <c r="AY1309" s="253" t="s">
        <v>151</v>
      </c>
    </row>
    <row r="1310" s="16" customFormat="1">
      <c r="A1310" s="16"/>
      <c r="B1310" s="275"/>
      <c r="C1310" s="276"/>
      <c r="D1310" s="234" t="s">
        <v>160</v>
      </c>
      <c r="E1310" s="277" t="s">
        <v>1</v>
      </c>
      <c r="F1310" s="278" t="s">
        <v>1573</v>
      </c>
      <c r="G1310" s="276"/>
      <c r="H1310" s="279">
        <v>544</v>
      </c>
      <c r="I1310" s="280"/>
      <c r="J1310" s="276"/>
      <c r="K1310" s="276"/>
      <c r="L1310" s="281"/>
      <c r="M1310" s="282"/>
      <c r="N1310" s="283"/>
      <c r="O1310" s="283"/>
      <c r="P1310" s="283"/>
      <c r="Q1310" s="283"/>
      <c r="R1310" s="283"/>
      <c r="S1310" s="283"/>
      <c r="T1310" s="284"/>
      <c r="U1310" s="16"/>
      <c r="V1310" s="16"/>
      <c r="W1310" s="16"/>
      <c r="X1310" s="16"/>
      <c r="Y1310" s="16"/>
      <c r="Z1310" s="16"/>
      <c r="AA1310" s="16"/>
      <c r="AB1310" s="16"/>
      <c r="AC1310" s="16"/>
      <c r="AD1310" s="16"/>
      <c r="AE1310" s="16"/>
      <c r="AT1310" s="285" t="s">
        <v>160</v>
      </c>
      <c r="AU1310" s="285" t="s">
        <v>89</v>
      </c>
      <c r="AV1310" s="16" t="s">
        <v>176</v>
      </c>
      <c r="AW1310" s="16" t="s">
        <v>34</v>
      </c>
      <c r="AX1310" s="16" t="s">
        <v>79</v>
      </c>
      <c r="AY1310" s="285" t="s">
        <v>151</v>
      </c>
    </row>
    <row r="1311" s="13" customFormat="1">
      <c r="A1311" s="13"/>
      <c r="B1311" s="232"/>
      <c r="C1311" s="233"/>
      <c r="D1311" s="234" t="s">
        <v>160</v>
      </c>
      <c r="E1311" s="235" t="s">
        <v>1</v>
      </c>
      <c r="F1311" s="236" t="s">
        <v>1574</v>
      </c>
      <c r="G1311" s="233"/>
      <c r="H1311" s="235" t="s">
        <v>1</v>
      </c>
      <c r="I1311" s="237"/>
      <c r="J1311" s="233"/>
      <c r="K1311" s="233"/>
      <c r="L1311" s="238"/>
      <c r="M1311" s="239"/>
      <c r="N1311" s="240"/>
      <c r="O1311" s="240"/>
      <c r="P1311" s="240"/>
      <c r="Q1311" s="240"/>
      <c r="R1311" s="240"/>
      <c r="S1311" s="240"/>
      <c r="T1311" s="241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2" t="s">
        <v>160</v>
      </c>
      <c r="AU1311" s="242" t="s">
        <v>89</v>
      </c>
      <c r="AV1311" s="13" t="s">
        <v>87</v>
      </c>
      <c r="AW1311" s="13" t="s">
        <v>34</v>
      </c>
      <c r="AX1311" s="13" t="s">
        <v>79</v>
      </c>
      <c r="AY1311" s="242" t="s">
        <v>151</v>
      </c>
    </row>
    <row r="1312" s="14" customFormat="1">
      <c r="A1312" s="14"/>
      <c r="B1312" s="243"/>
      <c r="C1312" s="244"/>
      <c r="D1312" s="234" t="s">
        <v>160</v>
      </c>
      <c r="E1312" s="245" t="s">
        <v>1</v>
      </c>
      <c r="F1312" s="246" t="s">
        <v>1575</v>
      </c>
      <c r="G1312" s="244"/>
      <c r="H1312" s="247">
        <v>10</v>
      </c>
      <c r="I1312" s="248"/>
      <c r="J1312" s="244"/>
      <c r="K1312" s="244"/>
      <c r="L1312" s="249"/>
      <c r="M1312" s="250"/>
      <c r="N1312" s="251"/>
      <c r="O1312" s="251"/>
      <c r="P1312" s="251"/>
      <c r="Q1312" s="251"/>
      <c r="R1312" s="251"/>
      <c r="S1312" s="251"/>
      <c r="T1312" s="252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3" t="s">
        <v>160</v>
      </c>
      <c r="AU1312" s="253" t="s">
        <v>89</v>
      </c>
      <c r="AV1312" s="14" t="s">
        <v>89</v>
      </c>
      <c r="AW1312" s="14" t="s">
        <v>34</v>
      </c>
      <c r="AX1312" s="14" t="s">
        <v>79</v>
      </c>
      <c r="AY1312" s="253" t="s">
        <v>151</v>
      </c>
    </row>
    <row r="1313" s="16" customFormat="1">
      <c r="A1313" s="16"/>
      <c r="B1313" s="275"/>
      <c r="C1313" s="276"/>
      <c r="D1313" s="234" t="s">
        <v>160</v>
      </c>
      <c r="E1313" s="277" t="s">
        <v>1</v>
      </c>
      <c r="F1313" s="278" t="s">
        <v>1576</v>
      </c>
      <c r="G1313" s="276"/>
      <c r="H1313" s="279">
        <v>10</v>
      </c>
      <c r="I1313" s="280"/>
      <c r="J1313" s="276"/>
      <c r="K1313" s="276"/>
      <c r="L1313" s="281"/>
      <c r="M1313" s="282"/>
      <c r="N1313" s="283"/>
      <c r="O1313" s="283"/>
      <c r="P1313" s="283"/>
      <c r="Q1313" s="283"/>
      <c r="R1313" s="283"/>
      <c r="S1313" s="283"/>
      <c r="T1313" s="284"/>
      <c r="U1313" s="16"/>
      <c r="V1313" s="16"/>
      <c r="W1313" s="16"/>
      <c r="X1313" s="16"/>
      <c r="Y1313" s="16"/>
      <c r="Z1313" s="16"/>
      <c r="AA1313" s="16"/>
      <c r="AB1313" s="16"/>
      <c r="AC1313" s="16"/>
      <c r="AD1313" s="16"/>
      <c r="AE1313" s="16"/>
      <c r="AT1313" s="285" t="s">
        <v>160</v>
      </c>
      <c r="AU1313" s="285" t="s">
        <v>89</v>
      </c>
      <c r="AV1313" s="16" t="s">
        <v>176</v>
      </c>
      <c r="AW1313" s="16" t="s">
        <v>34</v>
      </c>
      <c r="AX1313" s="16" t="s">
        <v>79</v>
      </c>
      <c r="AY1313" s="285" t="s">
        <v>151</v>
      </c>
    </row>
    <row r="1314" s="15" customFormat="1">
      <c r="A1314" s="15"/>
      <c r="B1314" s="254"/>
      <c r="C1314" s="255"/>
      <c r="D1314" s="234" t="s">
        <v>160</v>
      </c>
      <c r="E1314" s="256" t="s">
        <v>1</v>
      </c>
      <c r="F1314" s="257" t="s">
        <v>166</v>
      </c>
      <c r="G1314" s="255"/>
      <c r="H1314" s="258">
        <v>554</v>
      </c>
      <c r="I1314" s="259"/>
      <c r="J1314" s="255"/>
      <c r="K1314" s="255"/>
      <c r="L1314" s="260"/>
      <c r="M1314" s="261"/>
      <c r="N1314" s="262"/>
      <c r="O1314" s="262"/>
      <c r="P1314" s="262"/>
      <c r="Q1314" s="262"/>
      <c r="R1314" s="262"/>
      <c r="S1314" s="262"/>
      <c r="T1314" s="263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64" t="s">
        <v>160</v>
      </c>
      <c r="AU1314" s="264" t="s">
        <v>89</v>
      </c>
      <c r="AV1314" s="15" t="s">
        <v>158</v>
      </c>
      <c r="AW1314" s="15" t="s">
        <v>34</v>
      </c>
      <c r="AX1314" s="15" t="s">
        <v>87</v>
      </c>
      <c r="AY1314" s="264" t="s">
        <v>151</v>
      </c>
    </row>
    <row r="1315" s="2" customFormat="1" ht="16.5" customHeight="1">
      <c r="A1315" s="39"/>
      <c r="B1315" s="40"/>
      <c r="C1315" s="265" t="s">
        <v>1577</v>
      </c>
      <c r="D1315" s="265" t="s">
        <v>177</v>
      </c>
      <c r="E1315" s="266" t="s">
        <v>1578</v>
      </c>
      <c r="F1315" s="267" t="s">
        <v>1579</v>
      </c>
      <c r="G1315" s="268" t="s">
        <v>208</v>
      </c>
      <c r="H1315" s="269">
        <v>572</v>
      </c>
      <c r="I1315" s="270"/>
      <c r="J1315" s="271">
        <f>ROUND(I1315*H1315,2)</f>
        <v>0</v>
      </c>
      <c r="K1315" s="267" t="s">
        <v>157</v>
      </c>
      <c r="L1315" s="272"/>
      <c r="M1315" s="273" t="s">
        <v>1</v>
      </c>
      <c r="N1315" s="274" t="s">
        <v>44</v>
      </c>
      <c r="O1315" s="92"/>
      <c r="P1315" s="228">
        <f>O1315*H1315</f>
        <v>0</v>
      </c>
      <c r="Q1315" s="228">
        <v>0.0023999999999999998</v>
      </c>
      <c r="R1315" s="228">
        <f>Q1315*H1315</f>
        <v>1.3727999999999998</v>
      </c>
      <c r="S1315" s="228">
        <v>0</v>
      </c>
      <c r="T1315" s="229">
        <f>S1315*H1315</f>
        <v>0</v>
      </c>
      <c r="U1315" s="39"/>
      <c r="V1315" s="39"/>
      <c r="W1315" s="39"/>
      <c r="X1315" s="39"/>
      <c r="Y1315" s="39"/>
      <c r="Z1315" s="39"/>
      <c r="AA1315" s="39"/>
      <c r="AB1315" s="39"/>
      <c r="AC1315" s="39"/>
      <c r="AD1315" s="39"/>
      <c r="AE1315" s="39"/>
      <c r="AR1315" s="230" t="s">
        <v>452</v>
      </c>
      <c r="AT1315" s="230" t="s">
        <v>177</v>
      </c>
      <c r="AU1315" s="230" t="s">
        <v>89</v>
      </c>
      <c r="AY1315" s="18" t="s">
        <v>151</v>
      </c>
      <c r="BE1315" s="231">
        <f>IF(N1315="základní",J1315,0)</f>
        <v>0</v>
      </c>
      <c r="BF1315" s="231">
        <f>IF(N1315="snížená",J1315,0)</f>
        <v>0</v>
      </c>
      <c r="BG1315" s="231">
        <f>IF(N1315="zákl. přenesená",J1315,0)</f>
        <v>0</v>
      </c>
      <c r="BH1315" s="231">
        <f>IF(N1315="sníž. přenesená",J1315,0)</f>
        <v>0</v>
      </c>
      <c r="BI1315" s="231">
        <f>IF(N1315="nulová",J1315,0)</f>
        <v>0</v>
      </c>
      <c r="BJ1315" s="18" t="s">
        <v>87</v>
      </c>
      <c r="BK1315" s="231">
        <f>ROUND(I1315*H1315,2)</f>
        <v>0</v>
      </c>
      <c r="BL1315" s="18" t="s">
        <v>209</v>
      </c>
      <c r="BM1315" s="230" t="s">
        <v>1580</v>
      </c>
    </row>
    <row r="1316" s="13" customFormat="1">
      <c r="A1316" s="13"/>
      <c r="B1316" s="232"/>
      <c r="C1316" s="233"/>
      <c r="D1316" s="234" t="s">
        <v>160</v>
      </c>
      <c r="E1316" s="235" t="s">
        <v>1</v>
      </c>
      <c r="F1316" s="236" t="s">
        <v>1581</v>
      </c>
      <c r="G1316" s="233"/>
      <c r="H1316" s="235" t="s">
        <v>1</v>
      </c>
      <c r="I1316" s="237"/>
      <c r="J1316" s="233"/>
      <c r="K1316" s="233"/>
      <c r="L1316" s="238"/>
      <c r="M1316" s="239"/>
      <c r="N1316" s="240"/>
      <c r="O1316" s="240"/>
      <c r="P1316" s="240"/>
      <c r="Q1316" s="240"/>
      <c r="R1316" s="240"/>
      <c r="S1316" s="240"/>
      <c r="T1316" s="241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2" t="s">
        <v>160</v>
      </c>
      <c r="AU1316" s="242" t="s">
        <v>89</v>
      </c>
      <c r="AV1316" s="13" t="s">
        <v>87</v>
      </c>
      <c r="AW1316" s="13" t="s">
        <v>34</v>
      </c>
      <c r="AX1316" s="13" t="s">
        <v>79</v>
      </c>
      <c r="AY1316" s="242" t="s">
        <v>151</v>
      </c>
    </row>
    <row r="1317" s="14" customFormat="1">
      <c r="A1317" s="14"/>
      <c r="B1317" s="243"/>
      <c r="C1317" s="244"/>
      <c r="D1317" s="234" t="s">
        <v>160</v>
      </c>
      <c r="E1317" s="245" t="s">
        <v>1</v>
      </c>
      <c r="F1317" s="246" t="s">
        <v>1582</v>
      </c>
      <c r="G1317" s="244"/>
      <c r="H1317" s="247">
        <v>572</v>
      </c>
      <c r="I1317" s="248"/>
      <c r="J1317" s="244"/>
      <c r="K1317" s="244"/>
      <c r="L1317" s="249"/>
      <c r="M1317" s="250"/>
      <c r="N1317" s="251"/>
      <c r="O1317" s="251"/>
      <c r="P1317" s="251"/>
      <c r="Q1317" s="251"/>
      <c r="R1317" s="251"/>
      <c r="S1317" s="251"/>
      <c r="T1317" s="252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3" t="s">
        <v>160</v>
      </c>
      <c r="AU1317" s="253" t="s">
        <v>89</v>
      </c>
      <c r="AV1317" s="14" t="s">
        <v>89</v>
      </c>
      <c r="AW1317" s="14" t="s">
        <v>34</v>
      </c>
      <c r="AX1317" s="14" t="s">
        <v>87</v>
      </c>
      <c r="AY1317" s="253" t="s">
        <v>151</v>
      </c>
    </row>
    <row r="1318" s="2" customFormat="1" ht="16.5" customHeight="1">
      <c r="A1318" s="39"/>
      <c r="B1318" s="40"/>
      <c r="C1318" s="265" t="s">
        <v>1583</v>
      </c>
      <c r="D1318" s="265" t="s">
        <v>177</v>
      </c>
      <c r="E1318" s="266" t="s">
        <v>1584</v>
      </c>
      <c r="F1318" s="267" t="s">
        <v>1585</v>
      </c>
      <c r="G1318" s="268" t="s">
        <v>208</v>
      </c>
      <c r="H1318" s="269">
        <v>10.5</v>
      </c>
      <c r="I1318" s="270"/>
      <c r="J1318" s="271">
        <f>ROUND(I1318*H1318,2)</f>
        <v>0</v>
      </c>
      <c r="K1318" s="267" t="s">
        <v>157</v>
      </c>
      <c r="L1318" s="272"/>
      <c r="M1318" s="273" t="s">
        <v>1</v>
      </c>
      <c r="N1318" s="274" t="s">
        <v>44</v>
      </c>
      <c r="O1318" s="92"/>
      <c r="P1318" s="228">
        <f>O1318*H1318</f>
        <v>0</v>
      </c>
      <c r="Q1318" s="228">
        <v>0.0018</v>
      </c>
      <c r="R1318" s="228">
        <f>Q1318*H1318</f>
        <v>0.0189</v>
      </c>
      <c r="S1318" s="228">
        <v>0</v>
      </c>
      <c r="T1318" s="229">
        <f>S1318*H1318</f>
        <v>0</v>
      </c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  <c r="AR1318" s="230" t="s">
        <v>452</v>
      </c>
      <c r="AT1318" s="230" t="s">
        <v>177</v>
      </c>
      <c r="AU1318" s="230" t="s">
        <v>89</v>
      </c>
      <c r="AY1318" s="18" t="s">
        <v>151</v>
      </c>
      <c r="BE1318" s="231">
        <f>IF(N1318="základní",J1318,0)</f>
        <v>0</v>
      </c>
      <c r="BF1318" s="231">
        <f>IF(N1318="snížená",J1318,0)</f>
        <v>0</v>
      </c>
      <c r="BG1318" s="231">
        <f>IF(N1318="zákl. přenesená",J1318,0)</f>
        <v>0</v>
      </c>
      <c r="BH1318" s="231">
        <f>IF(N1318="sníž. přenesená",J1318,0)</f>
        <v>0</v>
      </c>
      <c r="BI1318" s="231">
        <f>IF(N1318="nulová",J1318,0)</f>
        <v>0</v>
      </c>
      <c r="BJ1318" s="18" t="s">
        <v>87</v>
      </c>
      <c r="BK1318" s="231">
        <f>ROUND(I1318*H1318,2)</f>
        <v>0</v>
      </c>
      <c r="BL1318" s="18" t="s">
        <v>209</v>
      </c>
      <c r="BM1318" s="230" t="s">
        <v>1586</v>
      </c>
    </row>
    <row r="1319" s="13" customFormat="1">
      <c r="A1319" s="13"/>
      <c r="B1319" s="232"/>
      <c r="C1319" s="233"/>
      <c r="D1319" s="234" t="s">
        <v>160</v>
      </c>
      <c r="E1319" s="235" t="s">
        <v>1</v>
      </c>
      <c r="F1319" s="236" t="s">
        <v>1587</v>
      </c>
      <c r="G1319" s="233"/>
      <c r="H1319" s="235" t="s">
        <v>1</v>
      </c>
      <c r="I1319" s="237"/>
      <c r="J1319" s="233"/>
      <c r="K1319" s="233"/>
      <c r="L1319" s="238"/>
      <c r="M1319" s="239"/>
      <c r="N1319" s="240"/>
      <c r="O1319" s="240"/>
      <c r="P1319" s="240"/>
      <c r="Q1319" s="240"/>
      <c r="R1319" s="240"/>
      <c r="S1319" s="240"/>
      <c r="T1319" s="241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2" t="s">
        <v>160</v>
      </c>
      <c r="AU1319" s="242" t="s">
        <v>89</v>
      </c>
      <c r="AV1319" s="13" t="s">
        <v>87</v>
      </c>
      <c r="AW1319" s="13" t="s">
        <v>34</v>
      </c>
      <c r="AX1319" s="13" t="s">
        <v>79</v>
      </c>
      <c r="AY1319" s="242" t="s">
        <v>151</v>
      </c>
    </row>
    <row r="1320" s="14" customFormat="1">
      <c r="A1320" s="14"/>
      <c r="B1320" s="243"/>
      <c r="C1320" s="244"/>
      <c r="D1320" s="234" t="s">
        <v>160</v>
      </c>
      <c r="E1320" s="245" t="s">
        <v>1</v>
      </c>
      <c r="F1320" s="246" t="s">
        <v>1588</v>
      </c>
      <c r="G1320" s="244"/>
      <c r="H1320" s="247">
        <v>10.5</v>
      </c>
      <c r="I1320" s="248"/>
      <c r="J1320" s="244"/>
      <c r="K1320" s="244"/>
      <c r="L1320" s="249"/>
      <c r="M1320" s="250"/>
      <c r="N1320" s="251"/>
      <c r="O1320" s="251"/>
      <c r="P1320" s="251"/>
      <c r="Q1320" s="251"/>
      <c r="R1320" s="251"/>
      <c r="S1320" s="251"/>
      <c r="T1320" s="252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3" t="s">
        <v>160</v>
      </c>
      <c r="AU1320" s="253" t="s">
        <v>89</v>
      </c>
      <c r="AV1320" s="14" t="s">
        <v>89</v>
      </c>
      <c r="AW1320" s="14" t="s">
        <v>34</v>
      </c>
      <c r="AX1320" s="14" t="s">
        <v>87</v>
      </c>
      <c r="AY1320" s="253" t="s">
        <v>151</v>
      </c>
    </row>
    <row r="1321" s="2" customFormat="1">
      <c r="A1321" s="39"/>
      <c r="B1321" s="40"/>
      <c r="C1321" s="219" t="s">
        <v>1589</v>
      </c>
      <c r="D1321" s="219" t="s">
        <v>153</v>
      </c>
      <c r="E1321" s="220" t="s">
        <v>1590</v>
      </c>
      <c r="F1321" s="221" t="s">
        <v>1591</v>
      </c>
      <c r="G1321" s="222" t="s">
        <v>388</v>
      </c>
      <c r="H1321" s="223">
        <v>543</v>
      </c>
      <c r="I1321" s="224"/>
      <c r="J1321" s="225">
        <f>ROUND(I1321*H1321,2)</f>
        <v>0</v>
      </c>
      <c r="K1321" s="221" t="s">
        <v>1</v>
      </c>
      <c r="L1321" s="45"/>
      <c r="M1321" s="226" t="s">
        <v>1</v>
      </c>
      <c r="N1321" s="227" t="s">
        <v>44</v>
      </c>
      <c r="O1321" s="92"/>
      <c r="P1321" s="228">
        <f>O1321*H1321</f>
        <v>0</v>
      </c>
      <c r="Q1321" s="228">
        <v>0.00020000000000000001</v>
      </c>
      <c r="R1321" s="228">
        <f>Q1321*H1321</f>
        <v>0.1086</v>
      </c>
      <c r="S1321" s="228">
        <v>0</v>
      </c>
      <c r="T1321" s="229">
        <f>S1321*H1321</f>
        <v>0</v>
      </c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R1321" s="230" t="s">
        <v>209</v>
      </c>
      <c r="AT1321" s="230" t="s">
        <v>153</v>
      </c>
      <c r="AU1321" s="230" t="s">
        <v>89</v>
      </c>
      <c r="AY1321" s="18" t="s">
        <v>151</v>
      </c>
      <c r="BE1321" s="231">
        <f>IF(N1321="základní",J1321,0)</f>
        <v>0</v>
      </c>
      <c r="BF1321" s="231">
        <f>IF(N1321="snížená",J1321,0)</f>
        <v>0</v>
      </c>
      <c r="BG1321" s="231">
        <f>IF(N1321="zákl. přenesená",J1321,0)</f>
        <v>0</v>
      </c>
      <c r="BH1321" s="231">
        <f>IF(N1321="sníž. přenesená",J1321,0)</f>
        <v>0</v>
      </c>
      <c r="BI1321" s="231">
        <f>IF(N1321="nulová",J1321,0)</f>
        <v>0</v>
      </c>
      <c r="BJ1321" s="18" t="s">
        <v>87</v>
      </c>
      <c r="BK1321" s="231">
        <f>ROUND(I1321*H1321,2)</f>
        <v>0</v>
      </c>
      <c r="BL1321" s="18" t="s">
        <v>209</v>
      </c>
      <c r="BM1321" s="230" t="s">
        <v>1592</v>
      </c>
    </row>
    <row r="1322" s="13" customFormat="1">
      <c r="A1322" s="13"/>
      <c r="B1322" s="232"/>
      <c r="C1322" s="233"/>
      <c r="D1322" s="234" t="s">
        <v>160</v>
      </c>
      <c r="E1322" s="235" t="s">
        <v>1</v>
      </c>
      <c r="F1322" s="236" t="s">
        <v>1593</v>
      </c>
      <c r="G1322" s="233"/>
      <c r="H1322" s="235" t="s">
        <v>1</v>
      </c>
      <c r="I1322" s="237"/>
      <c r="J1322" s="233"/>
      <c r="K1322" s="233"/>
      <c r="L1322" s="238"/>
      <c r="M1322" s="239"/>
      <c r="N1322" s="240"/>
      <c r="O1322" s="240"/>
      <c r="P1322" s="240"/>
      <c r="Q1322" s="240"/>
      <c r="R1322" s="240"/>
      <c r="S1322" s="240"/>
      <c r="T1322" s="241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2" t="s">
        <v>160</v>
      </c>
      <c r="AU1322" s="242" t="s">
        <v>89</v>
      </c>
      <c r="AV1322" s="13" t="s">
        <v>87</v>
      </c>
      <c r="AW1322" s="13" t="s">
        <v>34</v>
      </c>
      <c r="AX1322" s="13" t="s">
        <v>79</v>
      </c>
      <c r="AY1322" s="242" t="s">
        <v>151</v>
      </c>
    </row>
    <row r="1323" s="13" customFormat="1">
      <c r="A1323" s="13"/>
      <c r="B1323" s="232"/>
      <c r="C1323" s="233"/>
      <c r="D1323" s="234" t="s">
        <v>160</v>
      </c>
      <c r="E1323" s="235" t="s">
        <v>1</v>
      </c>
      <c r="F1323" s="236" t="s">
        <v>1594</v>
      </c>
      <c r="G1323" s="233"/>
      <c r="H1323" s="235" t="s">
        <v>1</v>
      </c>
      <c r="I1323" s="237"/>
      <c r="J1323" s="233"/>
      <c r="K1323" s="233"/>
      <c r="L1323" s="238"/>
      <c r="M1323" s="239"/>
      <c r="N1323" s="240"/>
      <c r="O1323" s="240"/>
      <c r="P1323" s="240"/>
      <c r="Q1323" s="240"/>
      <c r="R1323" s="240"/>
      <c r="S1323" s="240"/>
      <c r="T1323" s="241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2" t="s">
        <v>160</v>
      </c>
      <c r="AU1323" s="242" t="s">
        <v>89</v>
      </c>
      <c r="AV1323" s="13" t="s">
        <v>87</v>
      </c>
      <c r="AW1323" s="13" t="s">
        <v>34</v>
      </c>
      <c r="AX1323" s="13" t="s">
        <v>79</v>
      </c>
      <c r="AY1323" s="242" t="s">
        <v>151</v>
      </c>
    </row>
    <row r="1324" s="14" customFormat="1">
      <c r="A1324" s="14"/>
      <c r="B1324" s="243"/>
      <c r="C1324" s="244"/>
      <c r="D1324" s="234" t="s">
        <v>160</v>
      </c>
      <c r="E1324" s="245" t="s">
        <v>1</v>
      </c>
      <c r="F1324" s="246" t="s">
        <v>1595</v>
      </c>
      <c r="G1324" s="244"/>
      <c r="H1324" s="247">
        <v>543</v>
      </c>
      <c r="I1324" s="248"/>
      <c r="J1324" s="244"/>
      <c r="K1324" s="244"/>
      <c r="L1324" s="249"/>
      <c r="M1324" s="250"/>
      <c r="N1324" s="251"/>
      <c r="O1324" s="251"/>
      <c r="P1324" s="251"/>
      <c r="Q1324" s="251"/>
      <c r="R1324" s="251"/>
      <c r="S1324" s="251"/>
      <c r="T1324" s="252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3" t="s">
        <v>160</v>
      </c>
      <c r="AU1324" s="253" t="s">
        <v>89</v>
      </c>
      <c r="AV1324" s="14" t="s">
        <v>89</v>
      </c>
      <c r="AW1324" s="14" t="s">
        <v>34</v>
      </c>
      <c r="AX1324" s="14" t="s">
        <v>87</v>
      </c>
      <c r="AY1324" s="253" t="s">
        <v>151</v>
      </c>
    </row>
    <row r="1325" s="2" customFormat="1" ht="16.5" customHeight="1">
      <c r="A1325" s="39"/>
      <c r="B1325" s="40"/>
      <c r="C1325" s="219" t="s">
        <v>1596</v>
      </c>
      <c r="D1325" s="219" t="s">
        <v>153</v>
      </c>
      <c r="E1325" s="220" t="s">
        <v>1597</v>
      </c>
      <c r="F1325" s="221" t="s">
        <v>1598</v>
      </c>
      <c r="G1325" s="222" t="s">
        <v>208</v>
      </c>
      <c r="H1325" s="223">
        <v>242</v>
      </c>
      <c r="I1325" s="224"/>
      <c r="J1325" s="225">
        <f>ROUND(I1325*H1325,2)</f>
        <v>0</v>
      </c>
      <c r="K1325" s="221" t="s">
        <v>157</v>
      </c>
      <c r="L1325" s="45"/>
      <c r="M1325" s="226" t="s">
        <v>1</v>
      </c>
      <c r="N1325" s="227" t="s">
        <v>44</v>
      </c>
      <c r="O1325" s="92"/>
      <c r="P1325" s="228">
        <f>O1325*H1325</f>
        <v>0</v>
      </c>
      <c r="Q1325" s="228">
        <v>0</v>
      </c>
      <c r="R1325" s="228">
        <f>Q1325*H1325</f>
        <v>0</v>
      </c>
      <c r="S1325" s="228">
        <v>0</v>
      </c>
      <c r="T1325" s="229">
        <f>S1325*H1325</f>
        <v>0</v>
      </c>
      <c r="U1325" s="39"/>
      <c r="V1325" s="39"/>
      <c r="W1325" s="39"/>
      <c r="X1325" s="39"/>
      <c r="Y1325" s="39"/>
      <c r="Z1325" s="39"/>
      <c r="AA1325" s="39"/>
      <c r="AB1325" s="39"/>
      <c r="AC1325" s="39"/>
      <c r="AD1325" s="39"/>
      <c r="AE1325" s="39"/>
      <c r="AR1325" s="230" t="s">
        <v>209</v>
      </c>
      <c r="AT1325" s="230" t="s">
        <v>153</v>
      </c>
      <c r="AU1325" s="230" t="s">
        <v>89</v>
      </c>
      <c r="AY1325" s="18" t="s">
        <v>151</v>
      </c>
      <c r="BE1325" s="231">
        <f>IF(N1325="základní",J1325,0)</f>
        <v>0</v>
      </c>
      <c r="BF1325" s="231">
        <f>IF(N1325="snížená",J1325,0)</f>
        <v>0</v>
      </c>
      <c r="BG1325" s="231">
        <f>IF(N1325="zákl. přenesená",J1325,0)</f>
        <v>0</v>
      </c>
      <c r="BH1325" s="231">
        <f>IF(N1325="sníž. přenesená",J1325,0)</f>
        <v>0</v>
      </c>
      <c r="BI1325" s="231">
        <f>IF(N1325="nulová",J1325,0)</f>
        <v>0</v>
      </c>
      <c r="BJ1325" s="18" t="s">
        <v>87</v>
      </c>
      <c r="BK1325" s="231">
        <f>ROUND(I1325*H1325,2)</f>
        <v>0</v>
      </c>
      <c r="BL1325" s="18" t="s">
        <v>209</v>
      </c>
      <c r="BM1325" s="230" t="s">
        <v>1599</v>
      </c>
    </row>
    <row r="1326" s="13" customFormat="1">
      <c r="A1326" s="13"/>
      <c r="B1326" s="232"/>
      <c r="C1326" s="233"/>
      <c r="D1326" s="234" t="s">
        <v>160</v>
      </c>
      <c r="E1326" s="235" t="s">
        <v>1</v>
      </c>
      <c r="F1326" s="236" t="s">
        <v>1600</v>
      </c>
      <c r="G1326" s="233"/>
      <c r="H1326" s="235" t="s">
        <v>1</v>
      </c>
      <c r="I1326" s="237"/>
      <c r="J1326" s="233"/>
      <c r="K1326" s="233"/>
      <c r="L1326" s="238"/>
      <c r="M1326" s="239"/>
      <c r="N1326" s="240"/>
      <c r="O1326" s="240"/>
      <c r="P1326" s="240"/>
      <c r="Q1326" s="240"/>
      <c r="R1326" s="240"/>
      <c r="S1326" s="240"/>
      <c r="T1326" s="241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2" t="s">
        <v>160</v>
      </c>
      <c r="AU1326" s="242" t="s">
        <v>89</v>
      </c>
      <c r="AV1326" s="13" t="s">
        <v>87</v>
      </c>
      <c r="AW1326" s="13" t="s">
        <v>34</v>
      </c>
      <c r="AX1326" s="13" t="s">
        <v>79</v>
      </c>
      <c r="AY1326" s="242" t="s">
        <v>151</v>
      </c>
    </row>
    <row r="1327" s="13" customFormat="1">
      <c r="A1327" s="13"/>
      <c r="B1327" s="232"/>
      <c r="C1327" s="233"/>
      <c r="D1327" s="234" t="s">
        <v>160</v>
      </c>
      <c r="E1327" s="235" t="s">
        <v>1</v>
      </c>
      <c r="F1327" s="236" t="s">
        <v>1601</v>
      </c>
      <c r="G1327" s="233"/>
      <c r="H1327" s="235" t="s">
        <v>1</v>
      </c>
      <c r="I1327" s="237"/>
      <c r="J1327" s="233"/>
      <c r="K1327" s="233"/>
      <c r="L1327" s="238"/>
      <c r="M1327" s="239"/>
      <c r="N1327" s="240"/>
      <c r="O1327" s="240"/>
      <c r="P1327" s="240"/>
      <c r="Q1327" s="240"/>
      <c r="R1327" s="240"/>
      <c r="S1327" s="240"/>
      <c r="T1327" s="241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2" t="s">
        <v>160</v>
      </c>
      <c r="AU1327" s="242" t="s">
        <v>89</v>
      </c>
      <c r="AV1327" s="13" t="s">
        <v>87</v>
      </c>
      <c r="AW1327" s="13" t="s">
        <v>34</v>
      </c>
      <c r="AX1327" s="13" t="s">
        <v>79</v>
      </c>
      <c r="AY1327" s="242" t="s">
        <v>151</v>
      </c>
    </row>
    <row r="1328" s="14" customFormat="1">
      <c r="A1328" s="14"/>
      <c r="B1328" s="243"/>
      <c r="C1328" s="244"/>
      <c r="D1328" s="234" t="s">
        <v>160</v>
      </c>
      <c r="E1328" s="245" t="s">
        <v>1</v>
      </c>
      <c r="F1328" s="246" t="s">
        <v>1602</v>
      </c>
      <c r="G1328" s="244"/>
      <c r="H1328" s="247">
        <v>176.40000000000001</v>
      </c>
      <c r="I1328" s="248"/>
      <c r="J1328" s="244"/>
      <c r="K1328" s="244"/>
      <c r="L1328" s="249"/>
      <c r="M1328" s="250"/>
      <c r="N1328" s="251"/>
      <c r="O1328" s="251"/>
      <c r="P1328" s="251"/>
      <c r="Q1328" s="251"/>
      <c r="R1328" s="251"/>
      <c r="S1328" s="251"/>
      <c r="T1328" s="252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3" t="s">
        <v>160</v>
      </c>
      <c r="AU1328" s="253" t="s">
        <v>89</v>
      </c>
      <c r="AV1328" s="14" t="s">
        <v>89</v>
      </c>
      <c r="AW1328" s="14" t="s">
        <v>34</v>
      </c>
      <c r="AX1328" s="14" t="s">
        <v>79</v>
      </c>
      <c r="AY1328" s="253" t="s">
        <v>151</v>
      </c>
    </row>
    <row r="1329" s="14" customFormat="1">
      <c r="A1329" s="14"/>
      <c r="B1329" s="243"/>
      <c r="C1329" s="244"/>
      <c r="D1329" s="234" t="s">
        <v>160</v>
      </c>
      <c r="E1329" s="245" t="s">
        <v>1</v>
      </c>
      <c r="F1329" s="246" t="s">
        <v>1603</v>
      </c>
      <c r="G1329" s="244"/>
      <c r="H1329" s="247">
        <v>9.5999999999999996</v>
      </c>
      <c r="I1329" s="248"/>
      <c r="J1329" s="244"/>
      <c r="K1329" s="244"/>
      <c r="L1329" s="249"/>
      <c r="M1329" s="250"/>
      <c r="N1329" s="251"/>
      <c r="O1329" s="251"/>
      <c r="P1329" s="251"/>
      <c r="Q1329" s="251"/>
      <c r="R1329" s="251"/>
      <c r="S1329" s="251"/>
      <c r="T1329" s="252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3" t="s">
        <v>160</v>
      </c>
      <c r="AU1329" s="253" t="s">
        <v>89</v>
      </c>
      <c r="AV1329" s="14" t="s">
        <v>89</v>
      </c>
      <c r="AW1329" s="14" t="s">
        <v>34</v>
      </c>
      <c r="AX1329" s="14" t="s">
        <v>79</v>
      </c>
      <c r="AY1329" s="253" t="s">
        <v>151</v>
      </c>
    </row>
    <row r="1330" s="16" customFormat="1">
      <c r="A1330" s="16"/>
      <c r="B1330" s="275"/>
      <c r="C1330" s="276"/>
      <c r="D1330" s="234" t="s">
        <v>160</v>
      </c>
      <c r="E1330" s="277" t="s">
        <v>1</v>
      </c>
      <c r="F1330" s="278" t="s">
        <v>432</v>
      </c>
      <c r="G1330" s="276"/>
      <c r="H1330" s="279">
        <v>186</v>
      </c>
      <c r="I1330" s="280"/>
      <c r="J1330" s="276"/>
      <c r="K1330" s="276"/>
      <c r="L1330" s="281"/>
      <c r="M1330" s="282"/>
      <c r="N1330" s="283"/>
      <c r="O1330" s="283"/>
      <c r="P1330" s="283"/>
      <c r="Q1330" s="283"/>
      <c r="R1330" s="283"/>
      <c r="S1330" s="283"/>
      <c r="T1330" s="284"/>
      <c r="U1330" s="16"/>
      <c r="V1330" s="16"/>
      <c r="W1330" s="16"/>
      <c r="X1330" s="16"/>
      <c r="Y1330" s="16"/>
      <c r="Z1330" s="16"/>
      <c r="AA1330" s="16"/>
      <c r="AB1330" s="16"/>
      <c r="AC1330" s="16"/>
      <c r="AD1330" s="16"/>
      <c r="AE1330" s="16"/>
      <c r="AT1330" s="285" t="s">
        <v>160</v>
      </c>
      <c r="AU1330" s="285" t="s">
        <v>89</v>
      </c>
      <c r="AV1330" s="16" t="s">
        <v>176</v>
      </c>
      <c r="AW1330" s="16" t="s">
        <v>34</v>
      </c>
      <c r="AX1330" s="16" t="s">
        <v>79</v>
      </c>
      <c r="AY1330" s="285" t="s">
        <v>151</v>
      </c>
    </row>
    <row r="1331" s="13" customFormat="1">
      <c r="A1331" s="13"/>
      <c r="B1331" s="232"/>
      <c r="C1331" s="233"/>
      <c r="D1331" s="234" t="s">
        <v>160</v>
      </c>
      <c r="E1331" s="235" t="s">
        <v>1</v>
      </c>
      <c r="F1331" s="236" t="s">
        <v>1604</v>
      </c>
      <c r="G1331" s="233"/>
      <c r="H1331" s="235" t="s">
        <v>1</v>
      </c>
      <c r="I1331" s="237"/>
      <c r="J1331" s="233"/>
      <c r="K1331" s="233"/>
      <c r="L1331" s="238"/>
      <c r="M1331" s="239"/>
      <c r="N1331" s="240"/>
      <c r="O1331" s="240"/>
      <c r="P1331" s="240"/>
      <c r="Q1331" s="240"/>
      <c r="R1331" s="240"/>
      <c r="S1331" s="240"/>
      <c r="T1331" s="241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2" t="s">
        <v>160</v>
      </c>
      <c r="AU1331" s="242" t="s">
        <v>89</v>
      </c>
      <c r="AV1331" s="13" t="s">
        <v>87</v>
      </c>
      <c r="AW1331" s="13" t="s">
        <v>34</v>
      </c>
      <c r="AX1331" s="13" t="s">
        <v>79</v>
      </c>
      <c r="AY1331" s="242" t="s">
        <v>151</v>
      </c>
    </row>
    <row r="1332" s="13" customFormat="1">
      <c r="A1332" s="13"/>
      <c r="B1332" s="232"/>
      <c r="C1332" s="233"/>
      <c r="D1332" s="234" t="s">
        <v>160</v>
      </c>
      <c r="E1332" s="235" t="s">
        <v>1</v>
      </c>
      <c r="F1332" s="236" t="s">
        <v>1605</v>
      </c>
      <c r="G1332" s="233"/>
      <c r="H1332" s="235" t="s">
        <v>1</v>
      </c>
      <c r="I1332" s="237"/>
      <c r="J1332" s="233"/>
      <c r="K1332" s="233"/>
      <c r="L1332" s="238"/>
      <c r="M1332" s="239"/>
      <c r="N1332" s="240"/>
      <c r="O1332" s="240"/>
      <c r="P1332" s="240"/>
      <c r="Q1332" s="240"/>
      <c r="R1332" s="240"/>
      <c r="S1332" s="240"/>
      <c r="T1332" s="241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2" t="s">
        <v>160</v>
      </c>
      <c r="AU1332" s="242" t="s">
        <v>89</v>
      </c>
      <c r="AV1332" s="13" t="s">
        <v>87</v>
      </c>
      <c r="AW1332" s="13" t="s">
        <v>34</v>
      </c>
      <c r="AX1332" s="13" t="s">
        <v>79</v>
      </c>
      <c r="AY1332" s="242" t="s">
        <v>151</v>
      </c>
    </row>
    <row r="1333" s="14" customFormat="1">
      <c r="A1333" s="14"/>
      <c r="B1333" s="243"/>
      <c r="C1333" s="244"/>
      <c r="D1333" s="234" t="s">
        <v>160</v>
      </c>
      <c r="E1333" s="245" t="s">
        <v>1</v>
      </c>
      <c r="F1333" s="246" t="s">
        <v>1606</v>
      </c>
      <c r="G1333" s="244"/>
      <c r="H1333" s="247">
        <v>20.52</v>
      </c>
      <c r="I1333" s="248"/>
      <c r="J1333" s="244"/>
      <c r="K1333" s="244"/>
      <c r="L1333" s="249"/>
      <c r="M1333" s="250"/>
      <c r="N1333" s="251"/>
      <c r="O1333" s="251"/>
      <c r="P1333" s="251"/>
      <c r="Q1333" s="251"/>
      <c r="R1333" s="251"/>
      <c r="S1333" s="251"/>
      <c r="T1333" s="252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3" t="s">
        <v>160</v>
      </c>
      <c r="AU1333" s="253" t="s">
        <v>89</v>
      </c>
      <c r="AV1333" s="14" t="s">
        <v>89</v>
      </c>
      <c r="AW1333" s="14" t="s">
        <v>34</v>
      </c>
      <c r="AX1333" s="14" t="s">
        <v>79</v>
      </c>
      <c r="AY1333" s="253" t="s">
        <v>151</v>
      </c>
    </row>
    <row r="1334" s="14" customFormat="1">
      <c r="A1334" s="14"/>
      <c r="B1334" s="243"/>
      <c r="C1334" s="244"/>
      <c r="D1334" s="234" t="s">
        <v>160</v>
      </c>
      <c r="E1334" s="245" t="s">
        <v>1</v>
      </c>
      <c r="F1334" s="246" t="s">
        <v>1607</v>
      </c>
      <c r="G1334" s="244"/>
      <c r="H1334" s="247">
        <v>1.48</v>
      </c>
      <c r="I1334" s="248"/>
      <c r="J1334" s="244"/>
      <c r="K1334" s="244"/>
      <c r="L1334" s="249"/>
      <c r="M1334" s="250"/>
      <c r="N1334" s="251"/>
      <c r="O1334" s="251"/>
      <c r="P1334" s="251"/>
      <c r="Q1334" s="251"/>
      <c r="R1334" s="251"/>
      <c r="S1334" s="251"/>
      <c r="T1334" s="252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3" t="s">
        <v>160</v>
      </c>
      <c r="AU1334" s="253" t="s">
        <v>89</v>
      </c>
      <c r="AV1334" s="14" t="s">
        <v>89</v>
      </c>
      <c r="AW1334" s="14" t="s">
        <v>34</v>
      </c>
      <c r="AX1334" s="14" t="s">
        <v>79</v>
      </c>
      <c r="AY1334" s="253" t="s">
        <v>151</v>
      </c>
    </row>
    <row r="1335" s="16" customFormat="1">
      <c r="A1335" s="16"/>
      <c r="B1335" s="275"/>
      <c r="C1335" s="276"/>
      <c r="D1335" s="234" t="s">
        <v>160</v>
      </c>
      <c r="E1335" s="277" t="s">
        <v>1</v>
      </c>
      <c r="F1335" s="278" t="s">
        <v>439</v>
      </c>
      <c r="G1335" s="276"/>
      <c r="H1335" s="279">
        <v>22</v>
      </c>
      <c r="I1335" s="280"/>
      <c r="J1335" s="276"/>
      <c r="K1335" s="276"/>
      <c r="L1335" s="281"/>
      <c r="M1335" s="282"/>
      <c r="N1335" s="283"/>
      <c r="O1335" s="283"/>
      <c r="P1335" s="283"/>
      <c r="Q1335" s="283"/>
      <c r="R1335" s="283"/>
      <c r="S1335" s="283"/>
      <c r="T1335" s="284"/>
      <c r="U1335" s="16"/>
      <c r="V1335" s="16"/>
      <c r="W1335" s="16"/>
      <c r="X1335" s="16"/>
      <c r="Y1335" s="16"/>
      <c r="Z1335" s="16"/>
      <c r="AA1335" s="16"/>
      <c r="AB1335" s="16"/>
      <c r="AC1335" s="16"/>
      <c r="AD1335" s="16"/>
      <c r="AE1335" s="16"/>
      <c r="AT1335" s="285" t="s">
        <v>160</v>
      </c>
      <c r="AU1335" s="285" t="s">
        <v>89</v>
      </c>
      <c r="AV1335" s="16" t="s">
        <v>176</v>
      </c>
      <c r="AW1335" s="16" t="s">
        <v>34</v>
      </c>
      <c r="AX1335" s="16" t="s">
        <v>79</v>
      </c>
      <c r="AY1335" s="285" t="s">
        <v>151</v>
      </c>
    </row>
    <row r="1336" s="13" customFormat="1">
      <c r="A1336" s="13"/>
      <c r="B1336" s="232"/>
      <c r="C1336" s="233"/>
      <c r="D1336" s="234" t="s">
        <v>160</v>
      </c>
      <c r="E1336" s="235" t="s">
        <v>1</v>
      </c>
      <c r="F1336" s="236" t="s">
        <v>1608</v>
      </c>
      <c r="G1336" s="233"/>
      <c r="H1336" s="235" t="s">
        <v>1</v>
      </c>
      <c r="I1336" s="237"/>
      <c r="J1336" s="233"/>
      <c r="K1336" s="233"/>
      <c r="L1336" s="238"/>
      <c r="M1336" s="239"/>
      <c r="N1336" s="240"/>
      <c r="O1336" s="240"/>
      <c r="P1336" s="240"/>
      <c r="Q1336" s="240"/>
      <c r="R1336" s="240"/>
      <c r="S1336" s="240"/>
      <c r="T1336" s="241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2" t="s">
        <v>160</v>
      </c>
      <c r="AU1336" s="242" t="s">
        <v>89</v>
      </c>
      <c r="AV1336" s="13" t="s">
        <v>87</v>
      </c>
      <c r="AW1336" s="13" t="s">
        <v>34</v>
      </c>
      <c r="AX1336" s="13" t="s">
        <v>79</v>
      </c>
      <c r="AY1336" s="242" t="s">
        <v>151</v>
      </c>
    </row>
    <row r="1337" s="13" customFormat="1">
      <c r="A1337" s="13"/>
      <c r="B1337" s="232"/>
      <c r="C1337" s="233"/>
      <c r="D1337" s="234" t="s">
        <v>160</v>
      </c>
      <c r="E1337" s="235" t="s">
        <v>1</v>
      </c>
      <c r="F1337" s="236" t="s">
        <v>1609</v>
      </c>
      <c r="G1337" s="233"/>
      <c r="H1337" s="235" t="s">
        <v>1</v>
      </c>
      <c r="I1337" s="237"/>
      <c r="J1337" s="233"/>
      <c r="K1337" s="233"/>
      <c r="L1337" s="238"/>
      <c r="M1337" s="239"/>
      <c r="N1337" s="240"/>
      <c r="O1337" s="240"/>
      <c r="P1337" s="240"/>
      <c r="Q1337" s="240"/>
      <c r="R1337" s="240"/>
      <c r="S1337" s="240"/>
      <c r="T1337" s="241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2" t="s">
        <v>160</v>
      </c>
      <c r="AU1337" s="242" t="s">
        <v>89</v>
      </c>
      <c r="AV1337" s="13" t="s">
        <v>87</v>
      </c>
      <c r="AW1337" s="13" t="s">
        <v>34</v>
      </c>
      <c r="AX1337" s="13" t="s">
        <v>79</v>
      </c>
      <c r="AY1337" s="242" t="s">
        <v>151</v>
      </c>
    </row>
    <row r="1338" s="14" customFormat="1">
      <c r="A1338" s="14"/>
      <c r="B1338" s="243"/>
      <c r="C1338" s="244"/>
      <c r="D1338" s="234" t="s">
        <v>160</v>
      </c>
      <c r="E1338" s="245" t="s">
        <v>1</v>
      </c>
      <c r="F1338" s="246" t="s">
        <v>1610</v>
      </c>
      <c r="G1338" s="244"/>
      <c r="H1338" s="247">
        <v>19.469999999999999</v>
      </c>
      <c r="I1338" s="248"/>
      <c r="J1338" s="244"/>
      <c r="K1338" s="244"/>
      <c r="L1338" s="249"/>
      <c r="M1338" s="250"/>
      <c r="N1338" s="251"/>
      <c r="O1338" s="251"/>
      <c r="P1338" s="251"/>
      <c r="Q1338" s="251"/>
      <c r="R1338" s="251"/>
      <c r="S1338" s="251"/>
      <c r="T1338" s="252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3" t="s">
        <v>160</v>
      </c>
      <c r="AU1338" s="253" t="s">
        <v>89</v>
      </c>
      <c r="AV1338" s="14" t="s">
        <v>89</v>
      </c>
      <c r="AW1338" s="14" t="s">
        <v>34</v>
      </c>
      <c r="AX1338" s="14" t="s">
        <v>79</v>
      </c>
      <c r="AY1338" s="253" t="s">
        <v>151</v>
      </c>
    </row>
    <row r="1339" s="14" customFormat="1">
      <c r="A1339" s="14"/>
      <c r="B1339" s="243"/>
      <c r="C1339" s="244"/>
      <c r="D1339" s="234" t="s">
        <v>160</v>
      </c>
      <c r="E1339" s="245" t="s">
        <v>1</v>
      </c>
      <c r="F1339" s="246" t="s">
        <v>1611</v>
      </c>
      <c r="G1339" s="244"/>
      <c r="H1339" s="247">
        <v>2.5299999999999998</v>
      </c>
      <c r="I1339" s="248"/>
      <c r="J1339" s="244"/>
      <c r="K1339" s="244"/>
      <c r="L1339" s="249"/>
      <c r="M1339" s="250"/>
      <c r="N1339" s="251"/>
      <c r="O1339" s="251"/>
      <c r="P1339" s="251"/>
      <c r="Q1339" s="251"/>
      <c r="R1339" s="251"/>
      <c r="S1339" s="251"/>
      <c r="T1339" s="252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3" t="s">
        <v>160</v>
      </c>
      <c r="AU1339" s="253" t="s">
        <v>89</v>
      </c>
      <c r="AV1339" s="14" t="s">
        <v>89</v>
      </c>
      <c r="AW1339" s="14" t="s">
        <v>34</v>
      </c>
      <c r="AX1339" s="14" t="s">
        <v>79</v>
      </c>
      <c r="AY1339" s="253" t="s">
        <v>151</v>
      </c>
    </row>
    <row r="1340" s="16" customFormat="1">
      <c r="A1340" s="16"/>
      <c r="B1340" s="275"/>
      <c r="C1340" s="276"/>
      <c r="D1340" s="234" t="s">
        <v>160</v>
      </c>
      <c r="E1340" s="277" t="s">
        <v>1</v>
      </c>
      <c r="F1340" s="278" t="s">
        <v>510</v>
      </c>
      <c r="G1340" s="276"/>
      <c r="H1340" s="279">
        <v>22</v>
      </c>
      <c r="I1340" s="280"/>
      <c r="J1340" s="276"/>
      <c r="K1340" s="276"/>
      <c r="L1340" s="281"/>
      <c r="M1340" s="282"/>
      <c r="N1340" s="283"/>
      <c r="O1340" s="283"/>
      <c r="P1340" s="283"/>
      <c r="Q1340" s="283"/>
      <c r="R1340" s="283"/>
      <c r="S1340" s="283"/>
      <c r="T1340" s="284"/>
      <c r="U1340" s="16"/>
      <c r="V1340" s="16"/>
      <c r="W1340" s="16"/>
      <c r="X1340" s="16"/>
      <c r="Y1340" s="16"/>
      <c r="Z1340" s="16"/>
      <c r="AA1340" s="16"/>
      <c r="AB1340" s="16"/>
      <c r="AC1340" s="16"/>
      <c r="AD1340" s="16"/>
      <c r="AE1340" s="16"/>
      <c r="AT1340" s="285" t="s">
        <v>160</v>
      </c>
      <c r="AU1340" s="285" t="s">
        <v>89</v>
      </c>
      <c r="AV1340" s="16" t="s">
        <v>176</v>
      </c>
      <c r="AW1340" s="16" t="s">
        <v>34</v>
      </c>
      <c r="AX1340" s="16" t="s">
        <v>79</v>
      </c>
      <c r="AY1340" s="285" t="s">
        <v>151</v>
      </c>
    </row>
    <row r="1341" s="13" customFormat="1">
      <c r="A1341" s="13"/>
      <c r="B1341" s="232"/>
      <c r="C1341" s="233"/>
      <c r="D1341" s="234" t="s">
        <v>160</v>
      </c>
      <c r="E1341" s="235" t="s">
        <v>1</v>
      </c>
      <c r="F1341" s="236" t="s">
        <v>1612</v>
      </c>
      <c r="G1341" s="233"/>
      <c r="H1341" s="235" t="s">
        <v>1</v>
      </c>
      <c r="I1341" s="237"/>
      <c r="J1341" s="233"/>
      <c r="K1341" s="233"/>
      <c r="L1341" s="238"/>
      <c r="M1341" s="239"/>
      <c r="N1341" s="240"/>
      <c r="O1341" s="240"/>
      <c r="P1341" s="240"/>
      <c r="Q1341" s="240"/>
      <c r="R1341" s="240"/>
      <c r="S1341" s="240"/>
      <c r="T1341" s="241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2" t="s">
        <v>160</v>
      </c>
      <c r="AU1341" s="242" t="s">
        <v>89</v>
      </c>
      <c r="AV1341" s="13" t="s">
        <v>87</v>
      </c>
      <c r="AW1341" s="13" t="s">
        <v>34</v>
      </c>
      <c r="AX1341" s="13" t="s">
        <v>79</v>
      </c>
      <c r="AY1341" s="242" t="s">
        <v>151</v>
      </c>
    </row>
    <row r="1342" s="14" customFormat="1">
      <c r="A1342" s="14"/>
      <c r="B1342" s="243"/>
      <c r="C1342" s="244"/>
      <c r="D1342" s="234" t="s">
        <v>160</v>
      </c>
      <c r="E1342" s="245" t="s">
        <v>1</v>
      </c>
      <c r="F1342" s="246" t="s">
        <v>1613</v>
      </c>
      <c r="G1342" s="244"/>
      <c r="H1342" s="247">
        <v>5</v>
      </c>
      <c r="I1342" s="248"/>
      <c r="J1342" s="244"/>
      <c r="K1342" s="244"/>
      <c r="L1342" s="249"/>
      <c r="M1342" s="250"/>
      <c r="N1342" s="251"/>
      <c r="O1342" s="251"/>
      <c r="P1342" s="251"/>
      <c r="Q1342" s="251"/>
      <c r="R1342" s="251"/>
      <c r="S1342" s="251"/>
      <c r="T1342" s="252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3" t="s">
        <v>160</v>
      </c>
      <c r="AU1342" s="253" t="s">
        <v>89</v>
      </c>
      <c r="AV1342" s="14" t="s">
        <v>89</v>
      </c>
      <c r="AW1342" s="14" t="s">
        <v>34</v>
      </c>
      <c r="AX1342" s="14" t="s">
        <v>79</v>
      </c>
      <c r="AY1342" s="253" t="s">
        <v>151</v>
      </c>
    </row>
    <row r="1343" s="16" customFormat="1">
      <c r="A1343" s="16"/>
      <c r="B1343" s="275"/>
      <c r="C1343" s="276"/>
      <c r="D1343" s="234" t="s">
        <v>160</v>
      </c>
      <c r="E1343" s="277" t="s">
        <v>1</v>
      </c>
      <c r="F1343" s="278" t="s">
        <v>517</v>
      </c>
      <c r="G1343" s="276"/>
      <c r="H1343" s="279">
        <v>5</v>
      </c>
      <c r="I1343" s="280"/>
      <c r="J1343" s="276"/>
      <c r="K1343" s="276"/>
      <c r="L1343" s="281"/>
      <c r="M1343" s="282"/>
      <c r="N1343" s="283"/>
      <c r="O1343" s="283"/>
      <c r="P1343" s="283"/>
      <c r="Q1343" s="283"/>
      <c r="R1343" s="283"/>
      <c r="S1343" s="283"/>
      <c r="T1343" s="284"/>
      <c r="U1343" s="16"/>
      <c r="V1343" s="16"/>
      <c r="W1343" s="16"/>
      <c r="X1343" s="16"/>
      <c r="Y1343" s="16"/>
      <c r="Z1343" s="16"/>
      <c r="AA1343" s="16"/>
      <c r="AB1343" s="16"/>
      <c r="AC1343" s="16"/>
      <c r="AD1343" s="16"/>
      <c r="AE1343" s="16"/>
      <c r="AT1343" s="285" t="s">
        <v>160</v>
      </c>
      <c r="AU1343" s="285" t="s">
        <v>89</v>
      </c>
      <c r="AV1343" s="16" t="s">
        <v>176</v>
      </c>
      <c r="AW1343" s="16" t="s">
        <v>34</v>
      </c>
      <c r="AX1343" s="16" t="s">
        <v>79</v>
      </c>
      <c r="AY1343" s="285" t="s">
        <v>151</v>
      </c>
    </row>
    <row r="1344" s="13" customFormat="1">
      <c r="A1344" s="13"/>
      <c r="B1344" s="232"/>
      <c r="C1344" s="233"/>
      <c r="D1344" s="234" t="s">
        <v>160</v>
      </c>
      <c r="E1344" s="235" t="s">
        <v>1</v>
      </c>
      <c r="F1344" s="236" t="s">
        <v>1614</v>
      </c>
      <c r="G1344" s="233"/>
      <c r="H1344" s="235" t="s">
        <v>1</v>
      </c>
      <c r="I1344" s="237"/>
      <c r="J1344" s="233"/>
      <c r="K1344" s="233"/>
      <c r="L1344" s="238"/>
      <c r="M1344" s="239"/>
      <c r="N1344" s="240"/>
      <c r="O1344" s="240"/>
      <c r="P1344" s="240"/>
      <c r="Q1344" s="240"/>
      <c r="R1344" s="240"/>
      <c r="S1344" s="240"/>
      <c r="T1344" s="241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2" t="s">
        <v>160</v>
      </c>
      <c r="AU1344" s="242" t="s">
        <v>89</v>
      </c>
      <c r="AV1344" s="13" t="s">
        <v>87</v>
      </c>
      <c r="AW1344" s="13" t="s">
        <v>34</v>
      </c>
      <c r="AX1344" s="13" t="s">
        <v>79</v>
      </c>
      <c r="AY1344" s="242" t="s">
        <v>151</v>
      </c>
    </row>
    <row r="1345" s="14" customFormat="1">
      <c r="A1345" s="14"/>
      <c r="B1345" s="243"/>
      <c r="C1345" s="244"/>
      <c r="D1345" s="234" t="s">
        <v>160</v>
      </c>
      <c r="E1345" s="245" t="s">
        <v>1</v>
      </c>
      <c r="F1345" s="246" t="s">
        <v>1615</v>
      </c>
      <c r="G1345" s="244"/>
      <c r="H1345" s="247">
        <v>7</v>
      </c>
      <c r="I1345" s="248"/>
      <c r="J1345" s="244"/>
      <c r="K1345" s="244"/>
      <c r="L1345" s="249"/>
      <c r="M1345" s="250"/>
      <c r="N1345" s="251"/>
      <c r="O1345" s="251"/>
      <c r="P1345" s="251"/>
      <c r="Q1345" s="251"/>
      <c r="R1345" s="251"/>
      <c r="S1345" s="251"/>
      <c r="T1345" s="252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3" t="s">
        <v>160</v>
      </c>
      <c r="AU1345" s="253" t="s">
        <v>89</v>
      </c>
      <c r="AV1345" s="14" t="s">
        <v>89</v>
      </c>
      <c r="AW1345" s="14" t="s">
        <v>34</v>
      </c>
      <c r="AX1345" s="14" t="s">
        <v>79</v>
      </c>
      <c r="AY1345" s="253" t="s">
        <v>151</v>
      </c>
    </row>
    <row r="1346" s="16" customFormat="1">
      <c r="A1346" s="16"/>
      <c r="B1346" s="275"/>
      <c r="C1346" s="276"/>
      <c r="D1346" s="234" t="s">
        <v>160</v>
      </c>
      <c r="E1346" s="277" t="s">
        <v>1</v>
      </c>
      <c r="F1346" s="278" t="s">
        <v>698</v>
      </c>
      <c r="G1346" s="276"/>
      <c r="H1346" s="279">
        <v>7</v>
      </c>
      <c r="I1346" s="280"/>
      <c r="J1346" s="276"/>
      <c r="K1346" s="276"/>
      <c r="L1346" s="281"/>
      <c r="M1346" s="282"/>
      <c r="N1346" s="283"/>
      <c r="O1346" s="283"/>
      <c r="P1346" s="283"/>
      <c r="Q1346" s="283"/>
      <c r="R1346" s="283"/>
      <c r="S1346" s="283"/>
      <c r="T1346" s="284"/>
      <c r="U1346" s="16"/>
      <c r="V1346" s="16"/>
      <c r="W1346" s="16"/>
      <c r="X1346" s="16"/>
      <c r="Y1346" s="16"/>
      <c r="Z1346" s="16"/>
      <c r="AA1346" s="16"/>
      <c r="AB1346" s="16"/>
      <c r="AC1346" s="16"/>
      <c r="AD1346" s="16"/>
      <c r="AE1346" s="16"/>
      <c r="AT1346" s="285" t="s">
        <v>160</v>
      </c>
      <c r="AU1346" s="285" t="s">
        <v>89</v>
      </c>
      <c r="AV1346" s="16" t="s">
        <v>176</v>
      </c>
      <c r="AW1346" s="16" t="s">
        <v>34</v>
      </c>
      <c r="AX1346" s="16" t="s">
        <v>79</v>
      </c>
      <c r="AY1346" s="285" t="s">
        <v>151</v>
      </c>
    </row>
    <row r="1347" s="15" customFormat="1">
      <c r="A1347" s="15"/>
      <c r="B1347" s="254"/>
      <c r="C1347" s="255"/>
      <c r="D1347" s="234" t="s">
        <v>160</v>
      </c>
      <c r="E1347" s="256" t="s">
        <v>1</v>
      </c>
      <c r="F1347" s="257" t="s">
        <v>166</v>
      </c>
      <c r="G1347" s="255"/>
      <c r="H1347" s="258">
        <v>242</v>
      </c>
      <c r="I1347" s="259"/>
      <c r="J1347" s="255"/>
      <c r="K1347" s="255"/>
      <c r="L1347" s="260"/>
      <c r="M1347" s="261"/>
      <c r="N1347" s="262"/>
      <c r="O1347" s="262"/>
      <c r="P1347" s="262"/>
      <c r="Q1347" s="262"/>
      <c r="R1347" s="262"/>
      <c r="S1347" s="262"/>
      <c r="T1347" s="263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64" t="s">
        <v>160</v>
      </c>
      <c r="AU1347" s="264" t="s">
        <v>89</v>
      </c>
      <c r="AV1347" s="15" t="s">
        <v>158</v>
      </c>
      <c r="AW1347" s="15" t="s">
        <v>34</v>
      </c>
      <c r="AX1347" s="15" t="s">
        <v>87</v>
      </c>
      <c r="AY1347" s="264" t="s">
        <v>151</v>
      </c>
    </row>
    <row r="1348" s="2" customFormat="1" ht="16.5" customHeight="1">
      <c r="A1348" s="39"/>
      <c r="B1348" s="40"/>
      <c r="C1348" s="219" t="s">
        <v>1616</v>
      </c>
      <c r="D1348" s="219" t="s">
        <v>153</v>
      </c>
      <c r="E1348" s="220" t="s">
        <v>1617</v>
      </c>
      <c r="F1348" s="221" t="s">
        <v>1618</v>
      </c>
      <c r="G1348" s="222" t="s">
        <v>208</v>
      </c>
      <c r="H1348" s="223">
        <v>208</v>
      </c>
      <c r="I1348" s="224"/>
      <c r="J1348" s="225">
        <f>ROUND(I1348*H1348,2)</f>
        <v>0</v>
      </c>
      <c r="K1348" s="221" t="s">
        <v>157</v>
      </c>
      <c r="L1348" s="45"/>
      <c r="M1348" s="226" t="s">
        <v>1</v>
      </c>
      <c r="N1348" s="227" t="s">
        <v>44</v>
      </c>
      <c r="O1348" s="92"/>
      <c r="P1348" s="228">
        <f>O1348*H1348</f>
        <v>0</v>
      </c>
      <c r="Q1348" s="228">
        <v>0</v>
      </c>
      <c r="R1348" s="228">
        <f>Q1348*H1348</f>
        <v>0</v>
      </c>
      <c r="S1348" s="228">
        <v>0</v>
      </c>
      <c r="T1348" s="229">
        <f>S1348*H1348</f>
        <v>0</v>
      </c>
      <c r="U1348" s="39"/>
      <c r="V1348" s="39"/>
      <c r="W1348" s="39"/>
      <c r="X1348" s="39"/>
      <c r="Y1348" s="39"/>
      <c r="Z1348" s="39"/>
      <c r="AA1348" s="39"/>
      <c r="AB1348" s="39"/>
      <c r="AC1348" s="39"/>
      <c r="AD1348" s="39"/>
      <c r="AE1348" s="39"/>
      <c r="AR1348" s="230" t="s">
        <v>209</v>
      </c>
      <c r="AT1348" s="230" t="s">
        <v>153</v>
      </c>
      <c r="AU1348" s="230" t="s">
        <v>89</v>
      </c>
      <c r="AY1348" s="18" t="s">
        <v>151</v>
      </c>
      <c r="BE1348" s="231">
        <f>IF(N1348="základní",J1348,0)</f>
        <v>0</v>
      </c>
      <c r="BF1348" s="231">
        <f>IF(N1348="snížená",J1348,0)</f>
        <v>0</v>
      </c>
      <c r="BG1348" s="231">
        <f>IF(N1348="zákl. přenesená",J1348,0)</f>
        <v>0</v>
      </c>
      <c r="BH1348" s="231">
        <f>IF(N1348="sníž. přenesená",J1348,0)</f>
        <v>0</v>
      </c>
      <c r="BI1348" s="231">
        <f>IF(N1348="nulová",J1348,0)</f>
        <v>0</v>
      </c>
      <c r="BJ1348" s="18" t="s">
        <v>87</v>
      </c>
      <c r="BK1348" s="231">
        <f>ROUND(I1348*H1348,2)</f>
        <v>0</v>
      </c>
      <c r="BL1348" s="18" t="s">
        <v>209</v>
      </c>
      <c r="BM1348" s="230" t="s">
        <v>1619</v>
      </c>
    </row>
    <row r="1349" s="13" customFormat="1">
      <c r="A1349" s="13"/>
      <c r="B1349" s="232"/>
      <c r="C1349" s="233"/>
      <c r="D1349" s="234" t="s">
        <v>160</v>
      </c>
      <c r="E1349" s="235" t="s">
        <v>1</v>
      </c>
      <c r="F1349" s="236" t="s">
        <v>1600</v>
      </c>
      <c r="G1349" s="233"/>
      <c r="H1349" s="235" t="s">
        <v>1</v>
      </c>
      <c r="I1349" s="237"/>
      <c r="J1349" s="233"/>
      <c r="K1349" s="233"/>
      <c r="L1349" s="238"/>
      <c r="M1349" s="239"/>
      <c r="N1349" s="240"/>
      <c r="O1349" s="240"/>
      <c r="P1349" s="240"/>
      <c r="Q1349" s="240"/>
      <c r="R1349" s="240"/>
      <c r="S1349" s="240"/>
      <c r="T1349" s="241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2" t="s">
        <v>160</v>
      </c>
      <c r="AU1349" s="242" t="s">
        <v>89</v>
      </c>
      <c r="AV1349" s="13" t="s">
        <v>87</v>
      </c>
      <c r="AW1349" s="13" t="s">
        <v>34</v>
      </c>
      <c r="AX1349" s="13" t="s">
        <v>79</v>
      </c>
      <c r="AY1349" s="242" t="s">
        <v>151</v>
      </c>
    </row>
    <row r="1350" s="13" customFormat="1">
      <c r="A1350" s="13"/>
      <c r="B1350" s="232"/>
      <c r="C1350" s="233"/>
      <c r="D1350" s="234" t="s">
        <v>160</v>
      </c>
      <c r="E1350" s="235" t="s">
        <v>1</v>
      </c>
      <c r="F1350" s="236" t="s">
        <v>1620</v>
      </c>
      <c r="G1350" s="233"/>
      <c r="H1350" s="235" t="s">
        <v>1</v>
      </c>
      <c r="I1350" s="237"/>
      <c r="J1350" s="233"/>
      <c r="K1350" s="233"/>
      <c r="L1350" s="238"/>
      <c r="M1350" s="239"/>
      <c r="N1350" s="240"/>
      <c r="O1350" s="240"/>
      <c r="P1350" s="240"/>
      <c r="Q1350" s="240"/>
      <c r="R1350" s="240"/>
      <c r="S1350" s="240"/>
      <c r="T1350" s="241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2" t="s">
        <v>160</v>
      </c>
      <c r="AU1350" s="242" t="s">
        <v>89</v>
      </c>
      <c r="AV1350" s="13" t="s">
        <v>87</v>
      </c>
      <c r="AW1350" s="13" t="s">
        <v>34</v>
      </c>
      <c r="AX1350" s="13" t="s">
        <v>79</v>
      </c>
      <c r="AY1350" s="242" t="s">
        <v>151</v>
      </c>
    </row>
    <row r="1351" s="14" customFormat="1">
      <c r="A1351" s="14"/>
      <c r="B1351" s="243"/>
      <c r="C1351" s="244"/>
      <c r="D1351" s="234" t="s">
        <v>160</v>
      </c>
      <c r="E1351" s="245" t="s">
        <v>1</v>
      </c>
      <c r="F1351" s="246" t="s">
        <v>1602</v>
      </c>
      <c r="G1351" s="244"/>
      <c r="H1351" s="247">
        <v>176.40000000000001</v>
      </c>
      <c r="I1351" s="248"/>
      <c r="J1351" s="244"/>
      <c r="K1351" s="244"/>
      <c r="L1351" s="249"/>
      <c r="M1351" s="250"/>
      <c r="N1351" s="251"/>
      <c r="O1351" s="251"/>
      <c r="P1351" s="251"/>
      <c r="Q1351" s="251"/>
      <c r="R1351" s="251"/>
      <c r="S1351" s="251"/>
      <c r="T1351" s="252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3" t="s">
        <v>160</v>
      </c>
      <c r="AU1351" s="253" t="s">
        <v>89</v>
      </c>
      <c r="AV1351" s="14" t="s">
        <v>89</v>
      </c>
      <c r="AW1351" s="14" t="s">
        <v>34</v>
      </c>
      <c r="AX1351" s="14" t="s">
        <v>79</v>
      </c>
      <c r="AY1351" s="253" t="s">
        <v>151</v>
      </c>
    </row>
    <row r="1352" s="14" customFormat="1">
      <c r="A1352" s="14"/>
      <c r="B1352" s="243"/>
      <c r="C1352" s="244"/>
      <c r="D1352" s="234" t="s">
        <v>160</v>
      </c>
      <c r="E1352" s="245" t="s">
        <v>1</v>
      </c>
      <c r="F1352" s="246" t="s">
        <v>1603</v>
      </c>
      <c r="G1352" s="244"/>
      <c r="H1352" s="247">
        <v>9.5999999999999996</v>
      </c>
      <c r="I1352" s="248"/>
      <c r="J1352" s="244"/>
      <c r="K1352" s="244"/>
      <c r="L1352" s="249"/>
      <c r="M1352" s="250"/>
      <c r="N1352" s="251"/>
      <c r="O1352" s="251"/>
      <c r="P1352" s="251"/>
      <c r="Q1352" s="251"/>
      <c r="R1352" s="251"/>
      <c r="S1352" s="251"/>
      <c r="T1352" s="252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3" t="s">
        <v>160</v>
      </c>
      <c r="AU1352" s="253" t="s">
        <v>89</v>
      </c>
      <c r="AV1352" s="14" t="s">
        <v>89</v>
      </c>
      <c r="AW1352" s="14" t="s">
        <v>34</v>
      </c>
      <c r="AX1352" s="14" t="s">
        <v>79</v>
      </c>
      <c r="AY1352" s="253" t="s">
        <v>151</v>
      </c>
    </row>
    <row r="1353" s="16" customFormat="1">
      <c r="A1353" s="16"/>
      <c r="B1353" s="275"/>
      <c r="C1353" s="276"/>
      <c r="D1353" s="234" t="s">
        <v>160</v>
      </c>
      <c r="E1353" s="277" t="s">
        <v>1</v>
      </c>
      <c r="F1353" s="278" t="s">
        <v>432</v>
      </c>
      <c r="G1353" s="276"/>
      <c r="H1353" s="279">
        <v>186</v>
      </c>
      <c r="I1353" s="280"/>
      <c r="J1353" s="276"/>
      <c r="K1353" s="276"/>
      <c r="L1353" s="281"/>
      <c r="M1353" s="282"/>
      <c r="N1353" s="283"/>
      <c r="O1353" s="283"/>
      <c r="P1353" s="283"/>
      <c r="Q1353" s="283"/>
      <c r="R1353" s="283"/>
      <c r="S1353" s="283"/>
      <c r="T1353" s="284"/>
      <c r="U1353" s="16"/>
      <c r="V1353" s="16"/>
      <c r="W1353" s="16"/>
      <c r="X1353" s="16"/>
      <c r="Y1353" s="16"/>
      <c r="Z1353" s="16"/>
      <c r="AA1353" s="16"/>
      <c r="AB1353" s="16"/>
      <c r="AC1353" s="16"/>
      <c r="AD1353" s="16"/>
      <c r="AE1353" s="16"/>
      <c r="AT1353" s="285" t="s">
        <v>160</v>
      </c>
      <c r="AU1353" s="285" t="s">
        <v>89</v>
      </c>
      <c r="AV1353" s="16" t="s">
        <v>176</v>
      </c>
      <c r="AW1353" s="16" t="s">
        <v>34</v>
      </c>
      <c r="AX1353" s="16" t="s">
        <v>79</v>
      </c>
      <c r="AY1353" s="285" t="s">
        <v>151</v>
      </c>
    </row>
    <row r="1354" s="13" customFormat="1">
      <c r="A1354" s="13"/>
      <c r="B1354" s="232"/>
      <c r="C1354" s="233"/>
      <c r="D1354" s="234" t="s">
        <v>160</v>
      </c>
      <c r="E1354" s="235" t="s">
        <v>1</v>
      </c>
      <c r="F1354" s="236" t="s">
        <v>1604</v>
      </c>
      <c r="G1354" s="233"/>
      <c r="H1354" s="235" t="s">
        <v>1</v>
      </c>
      <c r="I1354" s="237"/>
      <c r="J1354" s="233"/>
      <c r="K1354" s="233"/>
      <c r="L1354" s="238"/>
      <c r="M1354" s="239"/>
      <c r="N1354" s="240"/>
      <c r="O1354" s="240"/>
      <c r="P1354" s="240"/>
      <c r="Q1354" s="240"/>
      <c r="R1354" s="240"/>
      <c r="S1354" s="240"/>
      <c r="T1354" s="241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2" t="s">
        <v>160</v>
      </c>
      <c r="AU1354" s="242" t="s">
        <v>89</v>
      </c>
      <c r="AV1354" s="13" t="s">
        <v>87</v>
      </c>
      <c r="AW1354" s="13" t="s">
        <v>34</v>
      </c>
      <c r="AX1354" s="13" t="s">
        <v>79</v>
      </c>
      <c r="AY1354" s="242" t="s">
        <v>151</v>
      </c>
    </row>
    <row r="1355" s="13" customFormat="1">
      <c r="A1355" s="13"/>
      <c r="B1355" s="232"/>
      <c r="C1355" s="233"/>
      <c r="D1355" s="234" t="s">
        <v>160</v>
      </c>
      <c r="E1355" s="235" t="s">
        <v>1</v>
      </c>
      <c r="F1355" s="236" t="s">
        <v>1621</v>
      </c>
      <c r="G1355" s="233"/>
      <c r="H1355" s="235" t="s">
        <v>1</v>
      </c>
      <c r="I1355" s="237"/>
      <c r="J1355" s="233"/>
      <c r="K1355" s="233"/>
      <c r="L1355" s="238"/>
      <c r="M1355" s="239"/>
      <c r="N1355" s="240"/>
      <c r="O1355" s="240"/>
      <c r="P1355" s="240"/>
      <c r="Q1355" s="240"/>
      <c r="R1355" s="240"/>
      <c r="S1355" s="240"/>
      <c r="T1355" s="241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2" t="s">
        <v>160</v>
      </c>
      <c r="AU1355" s="242" t="s">
        <v>89</v>
      </c>
      <c r="AV1355" s="13" t="s">
        <v>87</v>
      </c>
      <c r="AW1355" s="13" t="s">
        <v>34</v>
      </c>
      <c r="AX1355" s="13" t="s">
        <v>79</v>
      </c>
      <c r="AY1355" s="242" t="s">
        <v>151</v>
      </c>
    </row>
    <row r="1356" s="14" customFormat="1">
      <c r="A1356" s="14"/>
      <c r="B1356" s="243"/>
      <c r="C1356" s="244"/>
      <c r="D1356" s="234" t="s">
        <v>160</v>
      </c>
      <c r="E1356" s="245" t="s">
        <v>1</v>
      </c>
      <c r="F1356" s="246" t="s">
        <v>1606</v>
      </c>
      <c r="G1356" s="244"/>
      <c r="H1356" s="247">
        <v>20.52</v>
      </c>
      <c r="I1356" s="248"/>
      <c r="J1356" s="244"/>
      <c r="K1356" s="244"/>
      <c r="L1356" s="249"/>
      <c r="M1356" s="250"/>
      <c r="N1356" s="251"/>
      <c r="O1356" s="251"/>
      <c r="P1356" s="251"/>
      <c r="Q1356" s="251"/>
      <c r="R1356" s="251"/>
      <c r="S1356" s="251"/>
      <c r="T1356" s="252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3" t="s">
        <v>160</v>
      </c>
      <c r="AU1356" s="253" t="s">
        <v>89</v>
      </c>
      <c r="AV1356" s="14" t="s">
        <v>89</v>
      </c>
      <c r="AW1356" s="14" t="s">
        <v>34</v>
      </c>
      <c r="AX1356" s="14" t="s">
        <v>79</v>
      </c>
      <c r="AY1356" s="253" t="s">
        <v>151</v>
      </c>
    </row>
    <row r="1357" s="14" customFormat="1">
      <c r="A1357" s="14"/>
      <c r="B1357" s="243"/>
      <c r="C1357" s="244"/>
      <c r="D1357" s="234" t="s">
        <v>160</v>
      </c>
      <c r="E1357" s="245" t="s">
        <v>1</v>
      </c>
      <c r="F1357" s="246" t="s">
        <v>1607</v>
      </c>
      <c r="G1357" s="244"/>
      <c r="H1357" s="247">
        <v>1.48</v>
      </c>
      <c r="I1357" s="248"/>
      <c r="J1357" s="244"/>
      <c r="K1357" s="244"/>
      <c r="L1357" s="249"/>
      <c r="M1357" s="250"/>
      <c r="N1357" s="251"/>
      <c r="O1357" s="251"/>
      <c r="P1357" s="251"/>
      <c r="Q1357" s="251"/>
      <c r="R1357" s="251"/>
      <c r="S1357" s="251"/>
      <c r="T1357" s="252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3" t="s">
        <v>160</v>
      </c>
      <c r="AU1357" s="253" t="s">
        <v>89</v>
      </c>
      <c r="AV1357" s="14" t="s">
        <v>89</v>
      </c>
      <c r="AW1357" s="14" t="s">
        <v>34</v>
      </c>
      <c r="AX1357" s="14" t="s">
        <v>79</v>
      </c>
      <c r="AY1357" s="253" t="s">
        <v>151</v>
      </c>
    </row>
    <row r="1358" s="16" customFormat="1">
      <c r="A1358" s="16"/>
      <c r="B1358" s="275"/>
      <c r="C1358" s="276"/>
      <c r="D1358" s="234" t="s">
        <v>160</v>
      </c>
      <c r="E1358" s="277" t="s">
        <v>1</v>
      </c>
      <c r="F1358" s="278" t="s">
        <v>439</v>
      </c>
      <c r="G1358" s="276"/>
      <c r="H1358" s="279">
        <v>22</v>
      </c>
      <c r="I1358" s="280"/>
      <c r="J1358" s="276"/>
      <c r="K1358" s="276"/>
      <c r="L1358" s="281"/>
      <c r="M1358" s="282"/>
      <c r="N1358" s="283"/>
      <c r="O1358" s="283"/>
      <c r="P1358" s="283"/>
      <c r="Q1358" s="283"/>
      <c r="R1358" s="283"/>
      <c r="S1358" s="283"/>
      <c r="T1358" s="284"/>
      <c r="U1358" s="16"/>
      <c r="V1358" s="16"/>
      <c r="W1358" s="16"/>
      <c r="X1358" s="16"/>
      <c r="Y1358" s="16"/>
      <c r="Z1358" s="16"/>
      <c r="AA1358" s="16"/>
      <c r="AB1358" s="16"/>
      <c r="AC1358" s="16"/>
      <c r="AD1358" s="16"/>
      <c r="AE1358" s="16"/>
      <c r="AT1358" s="285" t="s">
        <v>160</v>
      </c>
      <c r="AU1358" s="285" t="s">
        <v>89</v>
      </c>
      <c r="AV1358" s="16" t="s">
        <v>176</v>
      </c>
      <c r="AW1358" s="16" t="s">
        <v>34</v>
      </c>
      <c r="AX1358" s="16" t="s">
        <v>79</v>
      </c>
      <c r="AY1358" s="285" t="s">
        <v>151</v>
      </c>
    </row>
    <row r="1359" s="15" customFormat="1">
      <c r="A1359" s="15"/>
      <c r="B1359" s="254"/>
      <c r="C1359" s="255"/>
      <c r="D1359" s="234" t="s">
        <v>160</v>
      </c>
      <c r="E1359" s="256" t="s">
        <v>1</v>
      </c>
      <c r="F1359" s="257" t="s">
        <v>166</v>
      </c>
      <c r="G1359" s="255"/>
      <c r="H1359" s="258">
        <v>208</v>
      </c>
      <c r="I1359" s="259"/>
      <c r="J1359" s="255"/>
      <c r="K1359" s="255"/>
      <c r="L1359" s="260"/>
      <c r="M1359" s="261"/>
      <c r="N1359" s="262"/>
      <c r="O1359" s="262"/>
      <c r="P1359" s="262"/>
      <c r="Q1359" s="262"/>
      <c r="R1359" s="262"/>
      <c r="S1359" s="262"/>
      <c r="T1359" s="263"/>
      <c r="U1359" s="15"/>
      <c r="V1359" s="15"/>
      <c r="W1359" s="15"/>
      <c r="X1359" s="15"/>
      <c r="Y1359" s="15"/>
      <c r="Z1359" s="15"/>
      <c r="AA1359" s="15"/>
      <c r="AB1359" s="15"/>
      <c r="AC1359" s="15"/>
      <c r="AD1359" s="15"/>
      <c r="AE1359" s="15"/>
      <c r="AT1359" s="264" t="s">
        <v>160</v>
      </c>
      <c r="AU1359" s="264" t="s">
        <v>89</v>
      </c>
      <c r="AV1359" s="15" t="s">
        <v>158</v>
      </c>
      <c r="AW1359" s="15" t="s">
        <v>34</v>
      </c>
      <c r="AX1359" s="15" t="s">
        <v>87</v>
      </c>
      <c r="AY1359" s="264" t="s">
        <v>151</v>
      </c>
    </row>
    <row r="1360" s="2" customFormat="1" ht="21.75" customHeight="1">
      <c r="A1360" s="39"/>
      <c r="B1360" s="40"/>
      <c r="C1360" s="219" t="s">
        <v>1622</v>
      </c>
      <c r="D1360" s="219" t="s">
        <v>153</v>
      </c>
      <c r="E1360" s="220" t="s">
        <v>1623</v>
      </c>
      <c r="F1360" s="221" t="s">
        <v>1624</v>
      </c>
      <c r="G1360" s="222" t="s">
        <v>208</v>
      </c>
      <c r="H1360" s="223">
        <v>22</v>
      </c>
      <c r="I1360" s="224"/>
      <c r="J1360" s="225">
        <f>ROUND(I1360*H1360,2)</f>
        <v>0</v>
      </c>
      <c r="K1360" s="221" t="s">
        <v>157</v>
      </c>
      <c r="L1360" s="45"/>
      <c r="M1360" s="226" t="s">
        <v>1</v>
      </c>
      <c r="N1360" s="227" t="s">
        <v>44</v>
      </c>
      <c r="O1360" s="92"/>
      <c r="P1360" s="228">
        <f>O1360*H1360</f>
        <v>0</v>
      </c>
      <c r="Q1360" s="228">
        <v>8.0000000000000007E-05</v>
      </c>
      <c r="R1360" s="228">
        <f>Q1360*H1360</f>
        <v>0.0017600000000000001</v>
      </c>
      <c r="S1360" s="228">
        <v>0</v>
      </c>
      <c r="T1360" s="229">
        <f>S1360*H1360</f>
        <v>0</v>
      </c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R1360" s="230" t="s">
        <v>209</v>
      </c>
      <c r="AT1360" s="230" t="s">
        <v>153</v>
      </c>
      <c r="AU1360" s="230" t="s">
        <v>89</v>
      </c>
      <c r="AY1360" s="18" t="s">
        <v>151</v>
      </c>
      <c r="BE1360" s="231">
        <f>IF(N1360="základní",J1360,0)</f>
        <v>0</v>
      </c>
      <c r="BF1360" s="231">
        <f>IF(N1360="snížená",J1360,0)</f>
        <v>0</v>
      </c>
      <c r="BG1360" s="231">
        <f>IF(N1360="zákl. přenesená",J1360,0)</f>
        <v>0</v>
      </c>
      <c r="BH1360" s="231">
        <f>IF(N1360="sníž. přenesená",J1360,0)</f>
        <v>0</v>
      </c>
      <c r="BI1360" s="231">
        <f>IF(N1360="nulová",J1360,0)</f>
        <v>0</v>
      </c>
      <c r="BJ1360" s="18" t="s">
        <v>87</v>
      </c>
      <c r="BK1360" s="231">
        <f>ROUND(I1360*H1360,2)</f>
        <v>0</v>
      </c>
      <c r="BL1360" s="18" t="s">
        <v>209</v>
      </c>
      <c r="BM1360" s="230" t="s">
        <v>1625</v>
      </c>
    </row>
    <row r="1361" s="13" customFormat="1">
      <c r="A1361" s="13"/>
      <c r="B1361" s="232"/>
      <c r="C1361" s="233"/>
      <c r="D1361" s="234" t="s">
        <v>160</v>
      </c>
      <c r="E1361" s="235" t="s">
        <v>1</v>
      </c>
      <c r="F1361" s="236" t="s">
        <v>1604</v>
      </c>
      <c r="G1361" s="233"/>
      <c r="H1361" s="235" t="s">
        <v>1</v>
      </c>
      <c r="I1361" s="237"/>
      <c r="J1361" s="233"/>
      <c r="K1361" s="233"/>
      <c r="L1361" s="238"/>
      <c r="M1361" s="239"/>
      <c r="N1361" s="240"/>
      <c r="O1361" s="240"/>
      <c r="P1361" s="240"/>
      <c r="Q1361" s="240"/>
      <c r="R1361" s="240"/>
      <c r="S1361" s="240"/>
      <c r="T1361" s="241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2" t="s">
        <v>160</v>
      </c>
      <c r="AU1361" s="242" t="s">
        <v>89</v>
      </c>
      <c r="AV1361" s="13" t="s">
        <v>87</v>
      </c>
      <c r="AW1361" s="13" t="s">
        <v>34</v>
      </c>
      <c r="AX1361" s="13" t="s">
        <v>79</v>
      </c>
      <c r="AY1361" s="242" t="s">
        <v>151</v>
      </c>
    </row>
    <row r="1362" s="13" customFormat="1">
      <c r="A1362" s="13"/>
      <c r="B1362" s="232"/>
      <c r="C1362" s="233"/>
      <c r="D1362" s="234" t="s">
        <v>160</v>
      </c>
      <c r="E1362" s="235" t="s">
        <v>1</v>
      </c>
      <c r="F1362" s="236" t="s">
        <v>1626</v>
      </c>
      <c r="G1362" s="233"/>
      <c r="H1362" s="235" t="s">
        <v>1</v>
      </c>
      <c r="I1362" s="237"/>
      <c r="J1362" s="233"/>
      <c r="K1362" s="233"/>
      <c r="L1362" s="238"/>
      <c r="M1362" s="239"/>
      <c r="N1362" s="240"/>
      <c r="O1362" s="240"/>
      <c r="P1362" s="240"/>
      <c r="Q1362" s="240"/>
      <c r="R1362" s="240"/>
      <c r="S1362" s="240"/>
      <c r="T1362" s="241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2" t="s">
        <v>160</v>
      </c>
      <c r="AU1362" s="242" t="s">
        <v>89</v>
      </c>
      <c r="AV1362" s="13" t="s">
        <v>87</v>
      </c>
      <c r="AW1362" s="13" t="s">
        <v>34</v>
      </c>
      <c r="AX1362" s="13" t="s">
        <v>79</v>
      </c>
      <c r="AY1362" s="242" t="s">
        <v>151</v>
      </c>
    </row>
    <row r="1363" s="14" customFormat="1">
      <c r="A1363" s="14"/>
      <c r="B1363" s="243"/>
      <c r="C1363" s="244"/>
      <c r="D1363" s="234" t="s">
        <v>160</v>
      </c>
      <c r="E1363" s="245" t="s">
        <v>1</v>
      </c>
      <c r="F1363" s="246" t="s">
        <v>1627</v>
      </c>
      <c r="G1363" s="244"/>
      <c r="H1363" s="247">
        <v>22</v>
      </c>
      <c r="I1363" s="248"/>
      <c r="J1363" s="244"/>
      <c r="K1363" s="244"/>
      <c r="L1363" s="249"/>
      <c r="M1363" s="250"/>
      <c r="N1363" s="251"/>
      <c r="O1363" s="251"/>
      <c r="P1363" s="251"/>
      <c r="Q1363" s="251"/>
      <c r="R1363" s="251"/>
      <c r="S1363" s="251"/>
      <c r="T1363" s="252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3" t="s">
        <v>160</v>
      </c>
      <c r="AU1363" s="253" t="s">
        <v>89</v>
      </c>
      <c r="AV1363" s="14" t="s">
        <v>89</v>
      </c>
      <c r="AW1363" s="14" t="s">
        <v>34</v>
      </c>
      <c r="AX1363" s="14" t="s">
        <v>87</v>
      </c>
      <c r="AY1363" s="253" t="s">
        <v>151</v>
      </c>
    </row>
    <row r="1364" s="2" customFormat="1" ht="21.75" customHeight="1">
      <c r="A1364" s="39"/>
      <c r="B1364" s="40"/>
      <c r="C1364" s="219" t="s">
        <v>1628</v>
      </c>
      <c r="D1364" s="219" t="s">
        <v>153</v>
      </c>
      <c r="E1364" s="220" t="s">
        <v>1629</v>
      </c>
      <c r="F1364" s="221" t="s">
        <v>1630</v>
      </c>
      <c r="G1364" s="222" t="s">
        <v>208</v>
      </c>
      <c r="H1364" s="223">
        <v>186</v>
      </c>
      <c r="I1364" s="224"/>
      <c r="J1364" s="225">
        <f>ROUND(I1364*H1364,2)</f>
        <v>0</v>
      </c>
      <c r="K1364" s="221" t="s">
        <v>157</v>
      </c>
      <c r="L1364" s="45"/>
      <c r="M1364" s="226" t="s">
        <v>1</v>
      </c>
      <c r="N1364" s="227" t="s">
        <v>44</v>
      </c>
      <c r="O1364" s="92"/>
      <c r="P1364" s="228">
        <f>O1364*H1364</f>
        <v>0</v>
      </c>
      <c r="Q1364" s="228">
        <v>8.0000000000000007E-05</v>
      </c>
      <c r="R1364" s="228">
        <f>Q1364*H1364</f>
        <v>0.014880000000000001</v>
      </c>
      <c r="S1364" s="228">
        <v>0</v>
      </c>
      <c r="T1364" s="229">
        <f>S1364*H1364</f>
        <v>0</v>
      </c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R1364" s="230" t="s">
        <v>209</v>
      </c>
      <c r="AT1364" s="230" t="s">
        <v>153</v>
      </c>
      <c r="AU1364" s="230" t="s">
        <v>89</v>
      </c>
      <c r="AY1364" s="18" t="s">
        <v>151</v>
      </c>
      <c r="BE1364" s="231">
        <f>IF(N1364="základní",J1364,0)</f>
        <v>0</v>
      </c>
      <c r="BF1364" s="231">
        <f>IF(N1364="snížená",J1364,0)</f>
        <v>0</v>
      </c>
      <c r="BG1364" s="231">
        <f>IF(N1364="zákl. přenesená",J1364,0)</f>
        <v>0</v>
      </c>
      <c r="BH1364" s="231">
        <f>IF(N1364="sníž. přenesená",J1364,0)</f>
        <v>0</v>
      </c>
      <c r="BI1364" s="231">
        <f>IF(N1364="nulová",J1364,0)</f>
        <v>0</v>
      </c>
      <c r="BJ1364" s="18" t="s">
        <v>87</v>
      </c>
      <c r="BK1364" s="231">
        <f>ROUND(I1364*H1364,2)</f>
        <v>0</v>
      </c>
      <c r="BL1364" s="18" t="s">
        <v>209</v>
      </c>
      <c r="BM1364" s="230" t="s">
        <v>1631</v>
      </c>
    </row>
    <row r="1365" s="13" customFormat="1">
      <c r="A1365" s="13"/>
      <c r="B1365" s="232"/>
      <c r="C1365" s="233"/>
      <c r="D1365" s="234" t="s">
        <v>160</v>
      </c>
      <c r="E1365" s="235" t="s">
        <v>1</v>
      </c>
      <c r="F1365" s="236" t="s">
        <v>1600</v>
      </c>
      <c r="G1365" s="233"/>
      <c r="H1365" s="235" t="s">
        <v>1</v>
      </c>
      <c r="I1365" s="237"/>
      <c r="J1365" s="233"/>
      <c r="K1365" s="233"/>
      <c r="L1365" s="238"/>
      <c r="M1365" s="239"/>
      <c r="N1365" s="240"/>
      <c r="O1365" s="240"/>
      <c r="P1365" s="240"/>
      <c r="Q1365" s="240"/>
      <c r="R1365" s="240"/>
      <c r="S1365" s="240"/>
      <c r="T1365" s="241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2" t="s">
        <v>160</v>
      </c>
      <c r="AU1365" s="242" t="s">
        <v>89</v>
      </c>
      <c r="AV1365" s="13" t="s">
        <v>87</v>
      </c>
      <c r="AW1365" s="13" t="s">
        <v>34</v>
      </c>
      <c r="AX1365" s="13" t="s">
        <v>79</v>
      </c>
      <c r="AY1365" s="242" t="s">
        <v>151</v>
      </c>
    </row>
    <row r="1366" s="13" customFormat="1">
      <c r="A1366" s="13"/>
      <c r="B1366" s="232"/>
      <c r="C1366" s="233"/>
      <c r="D1366" s="234" t="s">
        <v>160</v>
      </c>
      <c r="E1366" s="235" t="s">
        <v>1</v>
      </c>
      <c r="F1366" s="236" t="s">
        <v>1632</v>
      </c>
      <c r="G1366" s="233"/>
      <c r="H1366" s="235" t="s">
        <v>1</v>
      </c>
      <c r="I1366" s="237"/>
      <c r="J1366" s="233"/>
      <c r="K1366" s="233"/>
      <c r="L1366" s="238"/>
      <c r="M1366" s="239"/>
      <c r="N1366" s="240"/>
      <c r="O1366" s="240"/>
      <c r="P1366" s="240"/>
      <c r="Q1366" s="240"/>
      <c r="R1366" s="240"/>
      <c r="S1366" s="240"/>
      <c r="T1366" s="241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2" t="s">
        <v>160</v>
      </c>
      <c r="AU1366" s="242" t="s">
        <v>89</v>
      </c>
      <c r="AV1366" s="13" t="s">
        <v>87</v>
      </c>
      <c r="AW1366" s="13" t="s">
        <v>34</v>
      </c>
      <c r="AX1366" s="13" t="s">
        <v>79</v>
      </c>
      <c r="AY1366" s="242" t="s">
        <v>151</v>
      </c>
    </row>
    <row r="1367" s="14" customFormat="1">
      <c r="A1367" s="14"/>
      <c r="B1367" s="243"/>
      <c r="C1367" s="244"/>
      <c r="D1367" s="234" t="s">
        <v>160</v>
      </c>
      <c r="E1367" s="245" t="s">
        <v>1</v>
      </c>
      <c r="F1367" s="246" t="s">
        <v>1633</v>
      </c>
      <c r="G1367" s="244"/>
      <c r="H1367" s="247">
        <v>186</v>
      </c>
      <c r="I1367" s="248"/>
      <c r="J1367" s="244"/>
      <c r="K1367" s="244"/>
      <c r="L1367" s="249"/>
      <c r="M1367" s="250"/>
      <c r="N1367" s="251"/>
      <c r="O1367" s="251"/>
      <c r="P1367" s="251"/>
      <c r="Q1367" s="251"/>
      <c r="R1367" s="251"/>
      <c r="S1367" s="251"/>
      <c r="T1367" s="252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3" t="s">
        <v>160</v>
      </c>
      <c r="AU1367" s="253" t="s">
        <v>89</v>
      </c>
      <c r="AV1367" s="14" t="s">
        <v>89</v>
      </c>
      <c r="AW1367" s="14" t="s">
        <v>34</v>
      </c>
      <c r="AX1367" s="14" t="s">
        <v>87</v>
      </c>
      <c r="AY1367" s="253" t="s">
        <v>151</v>
      </c>
    </row>
    <row r="1368" s="2" customFormat="1" ht="21.75" customHeight="1">
      <c r="A1368" s="39"/>
      <c r="B1368" s="40"/>
      <c r="C1368" s="265" t="s">
        <v>1634</v>
      </c>
      <c r="D1368" s="265" t="s">
        <v>177</v>
      </c>
      <c r="E1368" s="266" t="s">
        <v>1635</v>
      </c>
      <c r="F1368" s="267" t="s">
        <v>1636</v>
      </c>
      <c r="G1368" s="268" t="s">
        <v>208</v>
      </c>
      <c r="H1368" s="269">
        <v>197.5</v>
      </c>
      <c r="I1368" s="270"/>
      <c r="J1368" s="271">
        <f>ROUND(I1368*H1368,2)</f>
        <v>0</v>
      </c>
      <c r="K1368" s="267" t="s">
        <v>157</v>
      </c>
      <c r="L1368" s="272"/>
      <c r="M1368" s="273" t="s">
        <v>1</v>
      </c>
      <c r="N1368" s="274" t="s">
        <v>44</v>
      </c>
      <c r="O1368" s="92"/>
      <c r="P1368" s="228">
        <f>O1368*H1368</f>
        <v>0</v>
      </c>
      <c r="Q1368" s="228">
        <v>0.021000000000000001</v>
      </c>
      <c r="R1368" s="228">
        <f>Q1368*H1368</f>
        <v>4.1475</v>
      </c>
      <c r="S1368" s="228">
        <v>0</v>
      </c>
      <c r="T1368" s="229">
        <f>S1368*H1368</f>
        <v>0</v>
      </c>
      <c r="U1368" s="39"/>
      <c r="V1368" s="39"/>
      <c r="W1368" s="39"/>
      <c r="X1368" s="39"/>
      <c r="Y1368" s="39"/>
      <c r="Z1368" s="39"/>
      <c r="AA1368" s="39"/>
      <c r="AB1368" s="39"/>
      <c r="AC1368" s="39"/>
      <c r="AD1368" s="39"/>
      <c r="AE1368" s="39"/>
      <c r="AR1368" s="230" t="s">
        <v>452</v>
      </c>
      <c r="AT1368" s="230" t="s">
        <v>177</v>
      </c>
      <c r="AU1368" s="230" t="s">
        <v>89</v>
      </c>
      <c r="AY1368" s="18" t="s">
        <v>151</v>
      </c>
      <c r="BE1368" s="231">
        <f>IF(N1368="základní",J1368,0)</f>
        <v>0</v>
      </c>
      <c r="BF1368" s="231">
        <f>IF(N1368="snížená",J1368,0)</f>
        <v>0</v>
      </c>
      <c r="BG1368" s="231">
        <f>IF(N1368="zákl. přenesená",J1368,0)</f>
        <v>0</v>
      </c>
      <c r="BH1368" s="231">
        <f>IF(N1368="sníž. přenesená",J1368,0)</f>
        <v>0</v>
      </c>
      <c r="BI1368" s="231">
        <f>IF(N1368="nulová",J1368,0)</f>
        <v>0</v>
      </c>
      <c r="BJ1368" s="18" t="s">
        <v>87</v>
      </c>
      <c r="BK1368" s="231">
        <f>ROUND(I1368*H1368,2)</f>
        <v>0</v>
      </c>
      <c r="BL1368" s="18" t="s">
        <v>209</v>
      </c>
      <c r="BM1368" s="230" t="s">
        <v>1637</v>
      </c>
    </row>
    <row r="1369" s="13" customFormat="1">
      <c r="A1369" s="13"/>
      <c r="B1369" s="232"/>
      <c r="C1369" s="233"/>
      <c r="D1369" s="234" t="s">
        <v>160</v>
      </c>
      <c r="E1369" s="235" t="s">
        <v>1</v>
      </c>
      <c r="F1369" s="236" t="s">
        <v>1638</v>
      </c>
      <c r="G1369" s="233"/>
      <c r="H1369" s="235" t="s">
        <v>1</v>
      </c>
      <c r="I1369" s="237"/>
      <c r="J1369" s="233"/>
      <c r="K1369" s="233"/>
      <c r="L1369" s="238"/>
      <c r="M1369" s="239"/>
      <c r="N1369" s="240"/>
      <c r="O1369" s="240"/>
      <c r="P1369" s="240"/>
      <c r="Q1369" s="240"/>
      <c r="R1369" s="240"/>
      <c r="S1369" s="240"/>
      <c r="T1369" s="241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2" t="s">
        <v>160</v>
      </c>
      <c r="AU1369" s="242" t="s">
        <v>89</v>
      </c>
      <c r="AV1369" s="13" t="s">
        <v>87</v>
      </c>
      <c r="AW1369" s="13" t="s">
        <v>34</v>
      </c>
      <c r="AX1369" s="13" t="s">
        <v>79</v>
      </c>
      <c r="AY1369" s="242" t="s">
        <v>151</v>
      </c>
    </row>
    <row r="1370" s="13" customFormat="1">
      <c r="A1370" s="13"/>
      <c r="B1370" s="232"/>
      <c r="C1370" s="233"/>
      <c r="D1370" s="234" t="s">
        <v>160</v>
      </c>
      <c r="E1370" s="235" t="s">
        <v>1</v>
      </c>
      <c r="F1370" s="236" t="s">
        <v>1600</v>
      </c>
      <c r="G1370" s="233"/>
      <c r="H1370" s="235" t="s">
        <v>1</v>
      </c>
      <c r="I1370" s="237"/>
      <c r="J1370" s="233"/>
      <c r="K1370" s="233"/>
      <c r="L1370" s="238"/>
      <c r="M1370" s="239"/>
      <c r="N1370" s="240"/>
      <c r="O1370" s="240"/>
      <c r="P1370" s="240"/>
      <c r="Q1370" s="240"/>
      <c r="R1370" s="240"/>
      <c r="S1370" s="240"/>
      <c r="T1370" s="241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2" t="s">
        <v>160</v>
      </c>
      <c r="AU1370" s="242" t="s">
        <v>89</v>
      </c>
      <c r="AV1370" s="13" t="s">
        <v>87</v>
      </c>
      <c r="AW1370" s="13" t="s">
        <v>34</v>
      </c>
      <c r="AX1370" s="13" t="s">
        <v>79</v>
      </c>
      <c r="AY1370" s="242" t="s">
        <v>151</v>
      </c>
    </row>
    <row r="1371" s="13" customFormat="1">
      <c r="A1371" s="13"/>
      <c r="B1371" s="232"/>
      <c r="C1371" s="233"/>
      <c r="D1371" s="234" t="s">
        <v>160</v>
      </c>
      <c r="E1371" s="235" t="s">
        <v>1</v>
      </c>
      <c r="F1371" s="236" t="s">
        <v>1639</v>
      </c>
      <c r="G1371" s="233"/>
      <c r="H1371" s="235" t="s">
        <v>1</v>
      </c>
      <c r="I1371" s="237"/>
      <c r="J1371" s="233"/>
      <c r="K1371" s="233"/>
      <c r="L1371" s="238"/>
      <c r="M1371" s="239"/>
      <c r="N1371" s="240"/>
      <c r="O1371" s="240"/>
      <c r="P1371" s="240"/>
      <c r="Q1371" s="240"/>
      <c r="R1371" s="240"/>
      <c r="S1371" s="240"/>
      <c r="T1371" s="241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2" t="s">
        <v>160</v>
      </c>
      <c r="AU1371" s="242" t="s">
        <v>89</v>
      </c>
      <c r="AV1371" s="13" t="s">
        <v>87</v>
      </c>
      <c r="AW1371" s="13" t="s">
        <v>34</v>
      </c>
      <c r="AX1371" s="13" t="s">
        <v>79</v>
      </c>
      <c r="AY1371" s="242" t="s">
        <v>151</v>
      </c>
    </row>
    <row r="1372" s="13" customFormat="1">
      <c r="A1372" s="13"/>
      <c r="B1372" s="232"/>
      <c r="C1372" s="233"/>
      <c r="D1372" s="234" t="s">
        <v>160</v>
      </c>
      <c r="E1372" s="235" t="s">
        <v>1</v>
      </c>
      <c r="F1372" s="236" t="s">
        <v>1640</v>
      </c>
      <c r="G1372" s="233"/>
      <c r="H1372" s="235" t="s">
        <v>1</v>
      </c>
      <c r="I1372" s="237"/>
      <c r="J1372" s="233"/>
      <c r="K1372" s="233"/>
      <c r="L1372" s="238"/>
      <c r="M1372" s="239"/>
      <c r="N1372" s="240"/>
      <c r="O1372" s="240"/>
      <c r="P1372" s="240"/>
      <c r="Q1372" s="240"/>
      <c r="R1372" s="240"/>
      <c r="S1372" s="240"/>
      <c r="T1372" s="241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2" t="s">
        <v>160</v>
      </c>
      <c r="AU1372" s="242" t="s">
        <v>89</v>
      </c>
      <c r="AV1372" s="13" t="s">
        <v>87</v>
      </c>
      <c r="AW1372" s="13" t="s">
        <v>34</v>
      </c>
      <c r="AX1372" s="13" t="s">
        <v>79</v>
      </c>
      <c r="AY1372" s="242" t="s">
        <v>151</v>
      </c>
    </row>
    <row r="1373" s="14" customFormat="1">
      <c r="A1373" s="14"/>
      <c r="B1373" s="243"/>
      <c r="C1373" s="244"/>
      <c r="D1373" s="234" t="s">
        <v>160</v>
      </c>
      <c r="E1373" s="245" t="s">
        <v>1</v>
      </c>
      <c r="F1373" s="246" t="s">
        <v>1641</v>
      </c>
      <c r="G1373" s="244"/>
      <c r="H1373" s="247">
        <v>190</v>
      </c>
      <c r="I1373" s="248"/>
      <c r="J1373" s="244"/>
      <c r="K1373" s="244"/>
      <c r="L1373" s="249"/>
      <c r="M1373" s="250"/>
      <c r="N1373" s="251"/>
      <c r="O1373" s="251"/>
      <c r="P1373" s="251"/>
      <c r="Q1373" s="251"/>
      <c r="R1373" s="251"/>
      <c r="S1373" s="251"/>
      <c r="T1373" s="252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3" t="s">
        <v>160</v>
      </c>
      <c r="AU1373" s="253" t="s">
        <v>89</v>
      </c>
      <c r="AV1373" s="14" t="s">
        <v>89</v>
      </c>
      <c r="AW1373" s="14" t="s">
        <v>34</v>
      </c>
      <c r="AX1373" s="14" t="s">
        <v>79</v>
      </c>
      <c r="AY1373" s="253" t="s">
        <v>151</v>
      </c>
    </row>
    <row r="1374" s="13" customFormat="1">
      <c r="A1374" s="13"/>
      <c r="B1374" s="232"/>
      <c r="C1374" s="233"/>
      <c r="D1374" s="234" t="s">
        <v>160</v>
      </c>
      <c r="E1374" s="235" t="s">
        <v>1</v>
      </c>
      <c r="F1374" s="236" t="s">
        <v>1642</v>
      </c>
      <c r="G1374" s="233"/>
      <c r="H1374" s="235" t="s">
        <v>1</v>
      </c>
      <c r="I1374" s="237"/>
      <c r="J1374" s="233"/>
      <c r="K1374" s="233"/>
      <c r="L1374" s="238"/>
      <c r="M1374" s="239"/>
      <c r="N1374" s="240"/>
      <c r="O1374" s="240"/>
      <c r="P1374" s="240"/>
      <c r="Q1374" s="240"/>
      <c r="R1374" s="240"/>
      <c r="S1374" s="240"/>
      <c r="T1374" s="241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2" t="s">
        <v>160</v>
      </c>
      <c r="AU1374" s="242" t="s">
        <v>89</v>
      </c>
      <c r="AV1374" s="13" t="s">
        <v>87</v>
      </c>
      <c r="AW1374" s="13" t="s">
        <v>34</v>
      </c>
      <c r="AX1374" s="13" t="s">
        <v>79</v>
      </c>
      <c r="AY1374" s="242" t="s">
        <v>151</v>
      </c>
    </row>
    <row r="1375" s="14" customFormat="1">
      <c r="A1375" s="14"/>
      <c r="B1375" s="243"/>
      <c r="C1375" s="244"/>
      <c r="D1375" s="234" t="s">
        <v>160</v>
      </c>
      <c r="E1375" s="245" t="s">
        <v>1</v>
      </c>
      <c r="F1375" s="246" t="s">
        <v>1643</v>
      </c>
      <c r="G1375" s="244"/>
      <c r="H1375" s="247">
        <v>7.5</v>
      </c>
      <c r="I1375" s="248"/>
      <c r="J1375" s="244"/>
      <c r="K1375" s="244"/>
      <c r="L1375" s="249"/>
      <c r="M1375" s="250"/>
      <c r="N1375" s="251"/>
      <c r="O1375" s="251"/>
      <c r="P1375" s="251"/>
      <c r="Q1375" s="251"/>
      <c r="R1375" s="251"/>
      <c r="S1375" s="251"/>
      <c r="T1375" s="252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3" t="s">
        <v>160</v>
      </c>
      <c r="AU1375" s="253" t="s">
        <v>89</v>
      </c>
      <c r="AV1375" s="14" t="s">
        <v>89</v>
      </c>
      <c r="AW1375" s="14" t="s">
        <v>34</v>
      </c>
      <c r="AX1375" s="14" t="s">
        <v>79</v>
      </c>
      <c r="AY1375" s="253" t="s">
        <v>151</v>
      </c>
    </row>
    <row r="1376" s="15" customFormat="1">
      <c r="A1376" s="15"/>
      <c r="B1376" s="254"/>
      <c r="C1376" s="255"/>
      <c r="D1376" s="234" t="s">
        <v>160</v>
      </c>
      <c r="E1376" s="256" t="s">
        <v>1</v>
      </c>
      <c r="F1376" s="257" t="s">
        <v>166</v>
      </c>
      <c r="G1376" s="255"/>
      <c r="H1376" s="258">
        <v>197.5</v>
      </c>
      <c r="I1376" s="259"/>
      <c r="J1376" s="255"/>
      <c r="K1376" s="255"/>
      <c r="L1376" s="260"/>
      <c r="M1376" s="261"/>
      <c r="N1376" s="262"/>
      <c r="O1376" s="262"/>
      <c r="P1376" s="262"/>
      <c r="Q1376" s="262"/>
      <c r="R1376" s="262"/>
      <c r="S1376" s="262"/>
      <c r="T1376" s="263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4" t="s">
        <v>160</v>
      </c>
      <c r="AU1376" s="264" t="s">
        <v>89</v>
      </c>
      <c r="AV1376" s="15" t="s">
        <v>158</v>
      </c>
      <c r="AW1376" s="15" t="s">
        <v>34</v>
      </c>
      <c r="AX1376" s="15" t="s">
        <v>87</v>
      </c>
      <c r="AY1376" s="264" t="s">
        <v>151</v>
      </c>
    </row>
    <row r="1377" s="2" customFormat="1" ht="21.75" customHeight="1">
      <c r="A1377" s="39"/>
      <c r="B1377" s="40"/>
      <c r="C1377" s="265" t="s">
        <v>1644</v>
      </c>
      <c r="D1377" s="265" t="s">
        <v>177</v>
      </c>
      <c r="E1377" s="266" t="s">
        <v>1645</v>
      </c>
      <c r="F1377" s="267" t="s">
        <v>1646</v>
      </c>
      <c r="G1377" s="268" t="s">
        <v>208</v>
      </c>
      <c r="H1377" s="269">
        <v>23</v>
      </c>
      <c r="I1377" s="270"/>
      <c r="J1377" s="271">
        <f>ROUND(I1377*H1377,2)</f>
        <v>0</v>
      </c>
      <c r="K1377" s="267" t="s">
        <v>157</v>
      </c>
      <c r="L1377" s="272"/>
      <c r="M1377" s="273" t="s">
        <v>1</v>
      </c>
      <c r="N1377" s="274" t="s">
        <v>44</v>
      </c>
      <c r="O1377" s="92"/>
      <c r="P1377" s="228">
        <f>O1377*H1377</f>
        <v>0</v>
      </c>
      <c r="Q1377" s="228">
        <v>0.017999999999999999</v>
      </c>
      <c r="R1377" s="228">
        <f>Q1377*H1377</f>
        <v>0.41399999999999998</v>
      </c>
      <c r="S1377" s="228">
        <v>0</v>
      </c>
      <c r="T1377" s="229">
        <f>S1377*H1377</f>
        <v>0</v>
      </c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R1377" s="230" t="s">
        <v>452</v>
      </c>
      <c r="AT1377" s="230" t="s">
        <v>177</v>
      </c>
      <c r="AU1377" s="230" t="s">
        <v>89</v>
      </c>
      <c r="AY1377" s="18" t="s">
        <v>151</v>
      </c>
      <c r="BE1377" s="231">
        <f>IF(N1377="základní",J1377,0)</f>
        <v>0</v>
      </c>
      <c r="BF1377" s="231">
        <f>IF(N1377="snížená",J1377,0)</f>
        <v>0</v>
      </c>
      <c r="BG1377" s="231">
        <f>IF(N1377="zákl. přenesená",J1377,0)</f>
        <v>0</v>
      </c>
      <c r="BH1377" s="231">
        <f>IF(N1377="sníž. přenesená",J1377,0)</f>
        <v>0</v>
      </c>
      <c r="BI1377" s="231">
        <f>IF(N1377="nulová",J1377,0)</f>
        <v>0</v>
      </c>
      <c r="BJ1377" s="18" t="s">
        <v>87</v>
      </c>
      <c r="BK1377" s="231">
        <f>ROUND(I1377*H1377,2)</f>
        <v>0</v>
      </c>
      <c r="BL1377" s="18" t="s">
        <v>209</v>
      </c>
      <c r="BM1377" s="230" t="s">
        <v>1647</v>
      </c>
    </row>
    <row r="1378" s="13" customFormat="1">
      <c r="A1378" s="13"/>
      <c r="B1378" s="232"/>
      <c r="C1378" s="233"/>
      <c r="D1378" s="234" t="s">
        <v>160</v>
      </c>
      <c r="E1378" s="235" t="s">
        <v>1</v>
      </c>
      <c r="F1378" s="236" t="s">
        <v>1638</v>
      </c>
      <c r="G1378" s="233"/>
      <c r="H1378" s="235" t="s">
        <v>1</v>
      </c>
      <c r="I1378" s="237"/>
      <c r="J1378" s="233"/>
      <c r="K1378" s="233"/>
      <c r="L1378" s="238"/>
      <c r="M1378" s="239"/>
      <c r="N1378" s="240"/>
      <c r="O1378" s="240"/>
      <c r="P1378" s="240"/>
      <c r="Q1378" s="240"/>
      <c r="R1378" s="240"/>
      <c r="S1378" s="240"/>
      <c r="T1378" s="241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2" t="s">
        <v>160</v>
      </c>
      <c r="AU1378" s="242" t="s">
        <v>89</v>
      </c>
      <c r="AV1378" s="13" t="s">
        <v>87</v>
      </c>
      <c r="AW1378" s="13" t="s">
        <v>34</v>
      </c>
      <c r="AX1378" s="13" t="s">
        <v>79</v>
      </c>
      <c r="AY1378" s="242" t="s">
        <v>151</v>
      </c>
    </row>
    <row r="1379" s="13" customFormat="1">
      <c r="A1379" s="13"/>
      <c r="B1379" s="232"/>
      <c r="C1379" s="233"/>
      <c r="D1379" s="234" t="s">
        <v>160</v>
      </c>
      <c r="E1379" s="235" t="s">
        <v>1</v>
      </c>
      <c r="F1379" s="236" t="s">
        <v>1640</v>
      </c>
      <c r="G1379" s="233"/>
      <c r="H1379" s="235" t="s">
        <v>1</v>
      </c>
      <c r="I1379" s="237"/>
      <c r="J1379" s="233"/>
      <c r="K1379" s="233"/>
      <c r="L1379" s="238"/>
      <c r="M1379" s="239"/>
      <c r="N1379" s="240"/>
      <c r="O1379" s="240"/>
      <c r="P1379" s="240"/>
      <c r="Q1379" s="240"/>
      <c r="R1379" s="240"/>
      <c r="S1379" s="240"/>
      <c r="T1379" s="241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2" t="s">
        <v>160</v>
      </c>
      <c r="AU1379" s="242" t="s">
        <v>89</v>
      </c>
      <c r="AV1379" s="13" t="s">
        <v>87</v>
      </c>
      <c r="AW1379" s="13" t="s">
        <v>34</v>
      </c>
      <c r="AX1379" s="13" t="s">
        <v>79</v>
      </c>
      <c r="AY1379" s="242" t="s">
        <v>151</v>
      </c>
    </row>
    <row r="1380" s="13" customFormat="1">
      <c r="A1380" s="13"/>
      <c r="B1380" s="232"/>
      <c r="C1380" s="233"/>
      <c r="D1380" s="234" t="s">
        <v>160</v>
      </c>
      <c r="E1380" s="235" t="s">
        <v>1</v>
      </c>
      <c r="F1380" s="236" t="s">
        <v>1648</v>
      </c>
      <c r="G1380" s="233"/>
      <c r="H1380" s="235" t="s">
        <v>1</v>
      </c>
      <c r="I1380" s="237"/>
      <c r="J1380" s="233"/>
      <c r="K1380" s="233"/>
      <c r="L1380" s="238"/>
      <c r="M1380" s="239"/>
      <c r="N1380" s="240"/>
      <c r="O1380" s="240"/>
      <c r="P1380" s="240"/>
      <c r="Q1380" s="240"/>
      <c r="R1380" s="240"/>
      <c r="S1380" s="240"/>
      <c r="T1380" s="241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2" t="s">
        <v>160</v>
      </c>
      <c r="AU1380" s="242" t="s">
        <v>89</v>
      </c>
      <c r="AV1380" s="13" t="s">
        <v>87</v>
      </c>
      <c r="AW1380" s="13" t="s">
        <v>34</v>
      </c>
      <c r="AX1380" s="13" t="s">
        <v>79</v>
      </c>
      <c r="AY1380" s="242" t="s">
        <v>151</v>
      </c>
    </row>
    <row r="1381" s="14" customFormat="1">
      <c r="A1381" s="14"/>
      <c r="B1381" s="243"/>
      <c r="C1381" s="244"/>
      <c r="D1381" s="234" t="s">
        <v>160</v>
      </c>
      <c r="E1381" s="245" t="s">
        <v>1</v>
      </c>
      <c r="F1381" s="246" t="s">
        <v>1649</v>
      </c>
      <c r="G1381" s="244"/>
      <c r="H1381" s="247">
        <v>23</v>
      </c>
      <c r="I1381" s="248"/>
      <c r="J1381" s="244"/>
      <c r="K1381" s="244"/>
      <c r="L1381" s="249"/>
      <c r="M1381" s="250"/>
      <c r="N1381" s="251"/>
      <c r="O1381" s="251"/>
      <c r="P1381" s="251"/>
      <c r="Q1381" s="251"/>
      <c r="R1381" s="251"/>
      <c r="S1381" s="251"/>
      <c r="T1381" s="252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3" t="s">
        <v>160</v>
      </c>
      <c r="AU1381" s="253" t="s">
        <v>89</v>
      </c>
      <c r="AV1381" s="14" t="s">
        <v>89</v>
      </c>
      <c r="AW1381" s="14" t="s">
        <v>34</v>
      </c>
      <c r="AX1381" s="14" t="s">
        <v>87</v>
      </c>
      <c r="AY1381" s="253" t="s">
        <v>151</v>
      </c>
    </row>
    <row r="1382" s="2" customFormat="1" ht="16.5" customHeight="1">
      <c r="A1382" s="39"/>
      <c r="B1382" s="40"/>
      <c r="C1382" s="265" t="s">
        <v>1650</v>
      </c>
      <c r="D1382" s="265" t="s">
        <v>177</v>
      </c>
      <c r="E1382" s="266" t="s">
        <v>1651</v>
      </c>
      <c r="F1382" s="267" t="s">
        <v>1652</v>
      </c>
      <c r="G1382" s="268" t="s">
        <v>208</v>
      </c>
      <c r="H1382" s="269">
        <v>28</v>
      </c>
      <c r="I1382" s="270"/>
      <c r="J1382" s="271">
        <f>ROUND(I1382*H1382,2)</f>
        <v>0</v>
      </c>
      <c r="K1382" s="267" t="s">
        <v>157</v>
      </c>
      <c r="L1382" s="272"/>
      <c r="M1382" s="273" t="s">
        <v>1</v>
      </c>
      <c r="N1382" s="274" t="s">
        <v>44</v>
      </c>
      <c r="O1382" s="92"/>
      <c r="P1382" s="228">
        <f>O1382*H1382</f>
        <v>0</v>
      </c>
      <c r="Q1382" s="228">
        <v>0.014999999999999999</v>
      </c>
      <c r="R1382" s="228">
        <f>Q1382*H1382</f>
        <v>0.41999999999999998</v>
      </c>
      <c r="S1382" s="228">
        <v>0</v>
      </c>
      <c r="T1382" s="229">
        <f>S1382*H1382</f>
        <v>0</v>
      </c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R1382" s="230" t="s">
        <v>452</v>
      </c>
      <c r="AT1382" s="230" t="s">
        <v>177</v>
      </c>
      <c r="AU1382" s="230" t="s">
        <v>89</v>
      </c>
      <c r="AY1382" s="18" t="s">
        <v>151</v>
      </c>
      <c r="BE1382" s="231">
        <f>IF(N1382="základní",J1382,0)</f>
        <v>0</v>
      </c>
      <c r="BF1382" s="231">
        <f>IF(N1382="snížená",J1382,0)</f>
        <v>0</v>
      </c>
      <c r="BG1382" s="231">
        <f>IF(N1382="zákl. přenesená",J1382,0)</f>
        <v>0</v>
      </c>
      <c r="BH1382" s="231">
        <f>IF(N1382="sníž. přenesená",J1382,0)</f>
        <v>0</v>
      </c>
      <c r="BI1382" s="231">
        <f>IF(N1382="nulová",J1382,0)</f>
        <v>0</v>
      </c>
      <c r="BJ1382" s="18" t="s">
        <v>87</v>
      </c>
      <c r="BK1382" s="231">
        <f>ROUND(I1382*H1382,2)</f>
        <v>0</v>
      </c>
      <c r="BL1382" s="18" t="s">
        <v>209</v>
      </c>
      <c r="BM1382" s="230" t="s">
        <v>1653</v>
      </c>
    </row>
    <row r="1383" s="13" customFormat="1">
      <c r="A1383" s="13"/>
      <c r="B1383" s="232"/>
      <c r="C1383" s="233"/>
      <c r="D1383" s="234" t="s">
        <v>160</v>
      </c>
      <c r="E1383" s="235" t="s">
        <v>1</v>
      </c>
      <c r="F1383" s="236" t="s">
        <v>1604</v>
      </c>
      <c r="G1383" s="233"/>
      <c r="H1383" s="235" t="s">
        <v>1</v>
      </c>
      <c r="I1383" s="237"/>
      <c r="J1383" s="233"/>
      <c r="K1383" s="233"/>
      <c r="L1383" s="238"/>
      <c r="M1383" s="239"/>
      <c r="N1383" s="240"/>
      <c r="O1383" s="240"/>
      <c r="P1383" s="240"/>
      <c r="Q1383" s="240"/>
      <c r="R1383" s="240"/>
      <c r="S1383" s="240"/>
      <c r="T1383" s="241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2" t="s">
        <v>160</v>
      </c>
      <c r="AU1383" s="242" t="s">
        <v>89</v>
      </c>
      <c r="AV1383" s="13" t="s">
        <v>87</v>
      </c>
      <c r="AW1383" s="13" t="s">
        <v>34</v>
      </c>
      <c r="AX1383" s="13" t="s">
        <v>79</v>
      </c>
      <c r="AY1383" s="242" t="s">
        <v>151</v>
      </c>
    </row>
    <row r="1384" s="13" customFormat="1">
      <c r="A1384" s="13"/>
      <c r="B1384" s="232"/>
      <c r="C1384" s="233"/>
      <c r="D1384" s="234" t="s">
        <v>160</v>
      </c>
      <c r="E1384" s="235" t="s">
        <v>1</v>
      </c>
      <c r="F1384" s="236" t="s">
        <v>1654</v>
      </c>
      <c r="G1384" s="233"/>
      <c r="H1384" s="235" t="s">
        <v>1</v>
      </c>
      <c r="I1384" s="237"/>
      <c r="J1384" s="233"/>
      <c r="K1384" s="233"/>
      <c r="L1384" s="238"/>
      <c r="M1384" s="239"/>
      <c r="N1384" s="240"/>
      <c r="O1384" s="240"/>
      <c r="P1384" s="240"/>
      <c r="Q1384" s="240"/>
      <c r="R1384" s="240"/>
      <c r="S1384" s="240"/>
      <c r="T1384" s="241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2" t="s">
        <v>160</v>
      </c>
      <c r="AU1384" s="242" t="s">
        <v>89</v>
      </c>
      <c r="AV1384" s="13" t="s">
        <v>87</v>
      </c>
      <c r="AW1384" s="13" t="s">
        <v>34</v>
      </c>
      <c r="AX1384" s="13" t="s">
        <v>79</v>
      </c>
      <c r="AY1384" s="242" t="s">
        <v>151</v>
      </c>
    </row>
    <row r="1385" s="13" customFormat="1">
      <c r="A1385" s="13"/>
      <c r="B1385" s="232"/>
      <c r="C1385" s="233"/>
      <c r="D1385" s="234" t="s">
        <v>160</v>
      </c>
      <c r="E1385" s="235" t="s">
        <v>1</v>
      </c>
      <c r="F1385" s="236" t="s">
        <v>1640</v>
      </c>
      <c r="G1385" s="233"/>
      <c r="H1385" s="235" t="s">
        <v>1</v>
      </c>
      <c r="I1385" s="237"/>
      <c r="J1385" s="233"/>
      <c r="K1385" s="233"/>
      <c r="L1385" s="238"/>
      <c r="M1385" s="239"/>
      <c r="N1385" s="240"/>
      <c r="O1385" s="240"/>
      <c r="P1385" s="240"/>
      <c r="Q1385" s="240"/>
      <c r="R1385" s="240"/>
      <c r="S1385" s="240"/>
      <c r="T1385" s="241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2" t="s">
        <v>160</v>
      </c>
      <c r="AU1385" s="242" t="s">
        <v>89</v>
      </c>
      <c r="AV1385" s="13" t="s">
        <v>87</v>
      </c>
      <c r="AW1385" s="13" t="s">
        <v>34</v>
      </c>
      <c r="AX1385" s="13" t="s">
        <v>79</v>
      </c>
      <c r="AY1385" s="242" t="s">
        <v>151</v>
      </c>
    </row>
    <row r="1386" s="14" customFormat="1">
      <c r="A1386" s="14"/>
      <c r="B1386" s="243"/>
      <c r="C1386" s="244"/>
      <c r="D1386" s="234" t="s">
        <v>160</v>
      </c>
      <c r="E1386" s="245" t="s">
        <v>1</v>
      </c>
      <c r="F1386" s="246" t="s">
        <v>1655</v>
      </c>
      <c r="G1386" s="244"/>
      <c r="H1386" s="247">
        <v>22.5</v>
      </c>
      <c r="I1386" s="248"/>
      <c r="J1386" s="244"/>
      <c r="K1386" s="244"/>
      <c r="L1386" s="249"/>
      <c r="M1386" s="250"/>
      <c r="N1386" s="251"/>
      <c r="O1386" s="251"/>
      <c r="P1386" s="251"/>
      <c r="Q1386" s="251"/>
      <c r="R1386" s="251"/>
      <c r="S1386" s="251"/>
      <c r="T1386" s="252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3" t="s">
        <v>160</v>
      </c>
      <c r="AU1386" s="253" t="s">
        <v>89</v>
      </c>
      <c r="AV1386" s="14" t="s">
        <v>89</v>
      </c>
      <c r="AW1386" s="14" t="s">
        <v>34</v>
      </c>
      <c r="AX1386" s="14" t="s">
        <v>79</v>
      </c>
      <c r="AY1386" s="253" t="s">
        <v>151</v>
      </c>
    </row>
    <row r="1387" s="13" customFormat="1">
      <c r="A1387" s="13"/>
      <c r="B1387" s="232"/>
      <c r="C1387" s="233"/>
      <c r="D1387" s="234" t="s">
        <v>160</v>
      </c>
      <c r="E1387" s="235" t="s">
        <v>1</v>
      </c>
      <c r="F1387" s="236" t="s">
        <v>1656</v>
      </c>
      <c r="G1387" s="233"/>
      <c r="H1387" s="235" t="s">
        <v>1</v>
      </c>
      <c r="I1387" s="237"/>
      <c r="J1387" s="233"/>
      <c r="K1387" s="233"/>
      <c r="L1387" s="238"/>
      <c r="M1387" s="239"/>
      <c r="N1387" s="240"/>
      <c r="O1387" s="240"/>
      <c r="P1387" s="240"/>
      <c r="Q1387" s="240"/>
      <c r="R1387" s="240"/>
      <c r="S1387" s="240"/>
      <c r="T1387" s="241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2" t="s">
        <v>160</v>
      </c>
      <c r="AU1387" s="242" t="s">
        <v>89</v>
      </c>
      <c r="AV1387" s="13" t="s">
        <v>87</v>
      </c>
      <c r="AW1387" s="13" t="s">
        <v>34</v>
      </c>
      <c r="AX1387" s="13" t="s">
        <v>79</v>
      </c>
      <c r="AY1387" s="242" t="s">
        <v>151</v>
      </c>
    </row>
    <row r="1388" s="14" customFormat="1">
      <c r="A1388" s="14"/>
      <c r="B1388" s="243"/>
      <c r="C1388" s="244"/>
      <c r="D1388" s="234" t="s">
        <v>160</v>
      </c>
      <c r="E1388" s="245" t="s">
        <v>1</v>
      </c>
      <c r="F1388" s="246" t="s">
        <v>1657</v>
      </c>
      <c r="G1388" s="244"/>
      <c r="H1388" s="247">
        <v>5.0999999999999996</v>
      </c>
      <c r="I1388" s="248"/>
      <c r="J1388" s="244"/>
      <c r="K1388" s="244"/>
      <c r="L1388" s="249"/>
      <c r="M1388" s="250"/>
      <c r="N1388" s="251"/>
      <c r="O1388" s="251"/>
      <c r="P1388" s="251"/>
      <c r="Q1388" s="251"/>
      <c r="R1388" s="251"/>
      <c r="S1388" s="251"/>
      <c r="T1388" s="252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3" t="s">
        <v>160</v>
      </c>
      <c r="AU1388" s="253" t="s">
        <v>89</v>
      </c>
      <c r="AV1388" s="14" t="s">
        <v>89</v>
      </c>
      <c r="AW1388" s="14" t="s">
        <v>34</v>
      </c>
      <c r="AX1388" s="14" t="s">
        <v>79</v>
      </c>
      <c r="AY1388" s="253" t="s">
        <v>151</v>
      </c>
    </row>
    <row r="1389" s="14" customFormat="1">
      <c r="A1389" s="14"/>
      <c r="B1389" s="243"/>
      <c r="C1389" s="244"/>
      <c r="D1389" s="234" t="s">
        <v>160</v>
      </c>
      <c r="E1389" s="245" t="s">
        <v>1</v>
      </c>
      <c r="F1389" s="246" t="s">
        <v>1658</v>
      </c>
      <c r="G1389" s="244"/>
      <c r="H1389" s="247">
        <v>0.40000000000000002</v>
      </c>
      <c r="I1389" s="248"/>
      <c r="J1389" s="244"/>
      <c r="K1389" s="244"/>
      <c r="L1389" s="249"/>
      <c r="M1389" s="250"/>
      <c r="N1389" s="251"/>
      <c r="O1389" s="251"/>
      <c r="P1389" s="251"/>
      <c r="Q1389" s="251"/>
      <c r="R1389" s="251"/>
      <c r="S1389" s="251"/>
      <c r="T1389" s="252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3" t="s">
        <v>160</v>
      </c>
      <c r="AU1389" s="253" t="s">
        <v>89</v>
      </c>
      <c r="AV1389" s="14" t="s">
        <v>89</v>
      </c>
      <c r="AW1389" s="14" t="s">
        <v>34</v>
      </c>
      <c r="AX1389" s="14" t="s">
        <v>79</v>
      </c>
      <c r="AY1389" s="253" t="s">
        <v>151</v>
      </c>
    </row>
    <row r="1390" s="15" customFormat="1">
      <c r="A1390" s="15"/>
      <c r="B1390" s="254"/>
      <c r="C1390" s="255"/>
      <c r="D1390" s="234" t="s">
        <v>160</v>
      </c>
      <c r="E1390" s="256" t="s">
        <v>1</v>
      </c>
      <c r="F1390" s="257" t="s">
        <v>166</v>
      </c>
      <c r="G1390" s="255"/>
      <c r="H1390" s="258">
        <v>28</v>
      </c>
      <c r="I1390" s="259"/>
      <c r="J1390" s="255"/>
      <c r="K1390" s="255"/>
      <c r="L1390" s="260"/>
      <c r="M1390" s="261"/>
      <c r="N1390" s="262"/>
      <c r="O1390" s="262"/>
      <c r="P1390" s="262"/>
      <c r="Q1390" s="262"/>
      <c r="R1390" s="262"/>
      <c r="S1390" s="262"/>
      <c r="T1390" s="263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64" t="s">
        <v>160</v>
      </c>
      <c r="AU1390" s="264" t="s">
        <v>89</v>
      </c>
      <c r="AV1390" s="15" t="s">
        <v>158</v>
      </c>
      <c r="AW1390" s="15" t="s">
        <v>34</v>
      </c>
      <c r="AX1390" s="15" t="s">
        <v>87</v>
      </c>
      <c r="AY1390" s="264" t="s">
        <v>151</v>
      </c>
    </row>
    <row r="1391" s="2" customFormat="1" ht="16.5" customHeight="1">
      <c r="A1391" s="39"/>
      <c r="B1391" s="40"/>
      <c r="C1391" s="265" t="s">
        <v>1659</v>
      </c>
      <c r="D1391" s="265" t="s">
        <v>177</v>
      </c>
      <c r="E1391" s="266" t="s">
        <v>1660</v>
      </c>
      <c r="F1391" s="267" t="s">
        <v>1661</v>
      </c>
      <c r="G1391" s="268" t="s">
        <v>156</v>
      </c>
      <c r="H1391" s="269">
        <v>23.300000000000001</v>
      </c>
      <c r="I1391" s="270"/>
      <c r="J1391" s="271">
        <f>ROUND(I1391*H1391,2)</f>
        <v>0</v>
      </c>
      <c r="K1391" s="267" t="s">
        <v>157</v>
      </c>
      <c r="L1391" s="272"/>
      <c r="M1391" s="273" t="s">
        <v>1</v>
      </c>
      <c r="N1391" s="274" t="s">
        <v>44</v>
      </c>
      <c r="O1391" s="92"/>
      <c r="P1391" s="228">
        <f>O1391*H1391</f>
        <v>0</v>
      </c>
      <c r="Q1391" s="228">
        <v>0.026249999999999999</v>
      </c>
      <c r="R1391" s="228">
        <f>Q1391*H1391</f>
        <v>0.61162499999999997</v>
      </c>
      <c r="S1391" s="228">
        <v>0</v>
      </c>
      <c r="T1391" s="229">
        <f>S1391*H1391</f>
        <v>0</v>
      </c>
      <c r="U1391" s="39"/>
      <c r="V1391" s="39"/>
      <c r="W1391" s="39"/>
      <c r="X1391" s="39"/>
      <c r="Y1391" s="39"/>
      <c r="Z1391" s="39"/>
      <c r="AA1391" s="39"/>
      <c r="AB1391" s="39"/>
      <c r="AC1391" s="39"/>
      <c r="AD1391" s="39"/>
      <c r="AE1391" s="39"/>
      <c r="AR1391" s="230" t="s">
        <v>452</v>
      </c>
      <c r="AT1391" s="230" t="s">
        <v>177</v>
      </c>
      <c r="AU1391" s="230" t="s">
        <v>89</v>
      </c>
      <c r="AY1391" s="18" t="s">
        <v>151</v>
      </c>
      <c r="BE1391" s="231">
        <f>IF(N1391="základní",J1391,0)</f>
        <v>0</v>
      </c>
      <c r="BF1391" s="231">
        <f>IF(N1391="snížená",J1391,0)</f>
        <v>0</v>
      </c>
      <c r="BG1391" s="231">
        <f>IF(N1391="zákl. přenesená",J1391,0)</f>
        <v>0</v>
      </c>
      <c r="BH1391" s="231">
        <f>IF(N1391="sníž. přenesená",J1391,0)</f>
        <v>0</v>
      </c>
      <c r="BI1391" s="231">
        <f>IF(N1391="nulová",J1391,0)</f>
        <v>0</v>
      </c>
      <c r="BJ1391" s="18" t="s">
        <v>87</v>
      </c>
      <c r="BK1391" s="231">
        <f>ROUND(I1391*H1391,2)</f>
        <v>0</v>
      </c>
      <c r="BL1391" s="18" t="s">
        <v>209</v>
      </c>
      <c r="BM1391" s="230" t="s">
        <v>1662</v>
      </c>
    </row>
    <row r="1392" s="13" customFormat="1">
      <c r="A1392" s="13"/>
      <c r="B1392" s="232"/>
      <c r="C1392" s="233"/>
      <c r="D1392" s="234" t="s">
        <v>160</v>
      </c>
      <c r="E1392" s="235" t="s">
        <v>1</v>
      </c>
      <c r="F1392" s="236" t="s">
        <v>1638</v>
      </c>
      <c r="G1392" s="233"/>
      <c r="H1392" s="235" t="s">
        <v>1</v>
      </c>
      <c r="I1392" s="237"/>
      <c r="J1392" s="233"/>
      <c r="K1392" s="233"/>
      <c r="L1392" s="238"/>
      <c r="M1392" s="239"/>
      <c r="N1392" s="240"/>
      <c r="O1392" s="240"/>
      <c r="P1392" s="240"/>
      <c r="Q1392" s="240"/>
      <c r="R1392" s="240"/>
      <c r="S1392" s="240"/>
      <c r="T1392" s="241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2" t="s">
        <v>160</v>
      </c>
      <c r="AU1392" s="242" t="s">
        <v>89</v>
      </c>
      <c r="AV1392" s="13" t="s">
        <v>87</v>
      </c>
      <c r="AW1392" s="13" t="s">
        <v>34</v>
      </c>
      <c r="AX1392" s="13" t="s">
        <v>79</v>
      </c>
      <c r="AY1392" s="242" t="s">
        <v>151</v>
      </c>
    </row>
    <row r="1393" s="13" customFormat="1">
      <c r="A1393" s="13"/>
      <c r="B1393" s="232"/>
      <c r="C1393" s="233"/>
      <c r="D1393" s="234" t="s">
        <v>160</v>
      </c>
      <c r="E1393" s="235" t="s">
        <v>1</v>
      </c>
      <c r="F1393" s="236" t="s">
        <v>1600</v>
      </c>
      <c r="G1393" s="233"/>
      <c r="H1393" s="235" t="s">
        <v>1</v>
      </c>
      <c r="I1393" s="237"/>
      <c r="J1393" s="233"/>
      <c r="K1393" s="233"/>
      <c r="L1393" s="238"/>
      <c r="M1393" s="239"/>
      <c r="N1393" s="240"/>
      <c r="O1393" s="240"/>
      <c r="P1393" s="240"/>
      <c r="Q1393" s="240"/>
      <c r="R1393" s="240"/>
      <c r="S1393" s="240"/>
      <c r="T1393" s="241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2" t="s">
        <v>160</v>
      </c>
      <c r="AU1393" s="242" t="s">
        <v>89</v>
      </c>
      <c r="AV1393" s="13" t="s">
        <v>87</v>
      </c>
      <c r="AW1393" s="13" t="s">
        <v>34</v>
      </c>
      <c r="AX1393" s="13" t="s">
        <v>79</v>
      </c>
      <c r="AY1393" s="242" t="s">
        <v>151</v>
      </c>
    </row>
    <row r="1394" s="13" customFormat="1">
      <c r="A1394" s="13"/>
      <c r="B1394" s="232"/>
      <c r="C1394" s="233"/>
      <c r="D1394" s="234" t="s">
        <v>160</v>
      </c>
      <c r="E1394" s="235" t="s">
        <v>1</v>
      </c>
      <c r="F1394" s="236" t="s">
        <v>1663</v>
      </c>
      <c r="G1394" s="233"/>
      <c r="H1394" s="235" t="s">
        <v>1</v>
      </c>
      <c r="I1394" s="237"/>
      <c r="J1394" s="233"/>
      <c r="K1394" s="233"/>
      <c r="L1394" s="238"/>
      <c r="M1394" s="239"/>
      <c r="N1394" s="240"/>
      <c r="O1394" s="240"/>
      <c r="P1394" s="240"/>
      <c r="Q1394" s="240"/>
      <c r="R1394" s="240"/>
      <c r="S1394" s="240"/>
      <c r="T1394" s="241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2" t="s">
        <v>160</v>
      </c>
      <c r="AU1394" s="242" t="s">
        <v>89</v>
      </c>
      <c r="AV1394" s="13" t="s">
        <v>87</v>
      </c>
      <c r="AW1394" s="13" t="s">
        <v>34</v>
      </c>
      <c r="AX1394" s="13" t="s">
        <v>79</v>
      </c>
      <c r="AY1394" s="242" t="s">
        <v>151</v>
      </c>
    </row>
    <row r="1395" s="13" customFormat="1">
      <c r="A1395" s="13"/>
      <c r="B1395" s="232"/>
      <c r="C1395" s="233"/>
      <c r="D1395" s="234" t="s">
        <v>160</v>
      </c>
      <c r="E1395" s="235" t="s">
        <v>1</v>
      </c>
      <c r="F1395" s="236" t="s">
        <v>1539</v>
      </c>
      <c r="G1395" s="233"/>
      <c r="H1395" s="235" t="s">
        <v>1</v>
      </c>
      <c r="I1395" s="237"/>
      <c r="J1395" s="233"/>
      <c r="K1395" s="233"/>
      <c r="L1395" s="238"/>
      <c r="M1395" s="239"/>
      <c r="N1395" s="240"/>
      <c r="O1395" s="240"/>
      <c r="P1395" s="240"/>
      <c r="Q1395" s="240"/>
      <c r="R1395" s="240"/>
      <c r="S1395" s="240"/>
      <c r="T1395" s="241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2" t="s">
        <v>160</v>
      </c>
      <c r="AU1395" s="242" t="s">
        <v>89</v>
      </c>
      <c r="AV1395" s="13" t="s">
        <v>87</v>
      </c>
      <c r="AW1395" s="13" t="s">
        <v>34</v>
      </c>
      <c r="AX1395" s="13" t="s">
        <v>79</v>
      </c>
      <c r="AY1395" s="242" t="s">
        <v>151</v>
      </c>
    </row>
    <row r="1396" s="14" customFormat="1">
      <c r="A1396" s="14"/>
      <c r="B1396" s="243"/>
      <c r="C1396" s="244"/>
      <c r="D1396" s="234" t="s">
        <v>160</v>
      </c>
      <c r="E1396" s="245" t="s">
        <v>1</v>
      </c>
      <c r="F1396" s="246" t="s">
        <v>1664</v>
      </c>
      <c r="G1396" s="244"/>
      <c r="H1396" s="247">
        <v>21.5</v>
      </c>
      <c r="I1396" s="248"/>
      <c r="J1396" s="244"/>
      <c r="K1396" s="244"/>
      <c r="L1396" s="249"/>
      <c r="M1396" s="250"/>
      <c r="N1396" s="251"/>
      <c r="O1396" s="251"/>
      <c r="P1396" s="251"/>
      <c r="Q1396" s="251"/>
      <c r="R1396" s="251"/>
      <c r="S1396" s="251"/>
      <c r="T1396" s="252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3" t="s">
        <v>160</v>
      </c>
      <c r="AU1396" s="253" t="s">
        <v>89</v>
      </c>
      <c r="AV1396" s="14" t="s">
        <v>89</v>
      </c>
      <c r="AW1396" s="14" t="s">
        <v>34</v>
      </c>
      <c r="AX1396" s="14" t="s">
        <v>79</v>
      </c>
      <c r="AY1396" s="253" t="s">
        <v>151</v>
      </c>
    </row>
    <row r="1397" s="13" customFormat="1">
      <c r="A1397" s="13"/>
      <c r="B1397" s="232"/>
      <c r="C1397" s="233"/>
      <c r="D1397" s="234" t="s">
        <v>160</v>
      </c>
      <c r="E1397" s="235" t="s">
        <v>1</v>
      </c>
      <c r="F1397" s="236" t="s">
        <v>1604</v>
      </c>
      <c r="G1397" s="233"/>
      <c r="H1397" s="235" t="s">
        <v>1</v>
      </c>
      <c r="I1397" s="237"/>
      <c r="J1397" s="233"/>
      <c r="K1397" s="233"/>
      <c r="L1397" s="238"/>
      <c r="M1397" s="239"/>
      <c r="N1397" s="240"/>
      <c r="O1397" s="240"/>
      <c r="P1397" s="240"/>
      <c r="Q1397" s="240"/>
      <c r="R1397" s="240"/>
      <c r="S1397" s="240"/>
      <c r="T1397" s="241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42" t="s">
        <v>160</v>
      </c>
      <c r="AU1397" s="242" t="s">
        <v>89</v>
      </c>
      <c r="AV1397" s="13" t="s">
        <v>87</v>
      </c>
      <c r="AW1397" s="13" t="s">
        <v>34</v>
      </c>
      <c r="AX1397" s="13" t="s">
        <v>79</v>
      </c>
      <c r="AY1397" s="242" t="s">
        <v>151</v>
      </c>
    </row>
    <row r="1398" s="13" customFormat="1">
      <c r="A1398" s="13"/>
      <c r="B1398" s="232"/>
      <c r="C1398" s="233"/>
      <c r="D1398" s="234" t="s">
        <v>160</v>
      </c>
      <c r="E1398" s="235" t="s">
        <v>1</v>
      </c>
      <c r="F1398" s="236" t="s">
        <v>1665</v>
      </c>
      <c r="G1398" s="233"/>
      <c r="H1398" s="235" t="s">
        <v>1</v>
      </c>
      <c r="I1398" s="237"/>
      <c r="J1398" s="233"/>
      <c r="K1398" s="233"/>
      <c r="L1398" s="238"/>
      <c r="M1398" s="239"/>
      <c r="N1398" s="240"/>
      <c r="O1398" s="240"/>
      <c r="P1398" s="240"/>
      <c r="Q1398" s="240"/>
      <c r="R1398" s="240"/>
      <c r="S1398" s="240"/>
      <c r="T1398" s="241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2" t="s">
        <v>160</v>
      </c>
      <c r="AU1398" s="242" t="s">
        <v>89</v>
      </c>
      <c r="AV1398" s="13" t="s">
        <v>87</v>
      </c>
      <c r="AW1398" s="13" t="s">
        <v>34</v>
      </c>
      <c r="AX1398" s="13" t="s">
        <v>79</v>
      </c>
      <c r="AY1398" s="242" t="s">
        <v>151</v>
      </c>
    </row>
    <row r="1399" s="13" customFormat="1">
      <c r="A1399" s="13"/>
      <c r="B1399" s="232"/>
      <c r="C1399" s="233"/>
      <c r="D1399" s="234" t="s">
        <v>160</v>
      </c>
      <c r="E1399" s="235" t="s">
        <v>1</v>
      </c>
      <c r="F1399" s="236" t="s">
        <v>1539</v>
      </c>
      <c r="G1399" s="233"/>
      <c r="H1399" s="235" t="s">
        <v>1</v>
      </c>
      <c r="I1399" s="237"/>
      <c r="J1399" s="233"/>
      <c r="K1399" s="233"/>
      <c r="L1399" s="238"/>
      <c r="M1399" s="239"/>
      <c r="N1399" s="240"/>
      <c r="O1399" s="240"/>
      <c r="P1399" s="240"/>
      <c r="Q1399" s="240"/>
      <c r="R1399" s="240"/>
      <c r="S1399" s="240"/>
      <c r="T1399" s="241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2" t="s">
        <v>160</v>
      </c>
      <c r="AU1399" s="242" t="s">
        <v>89</v>
      </c>
      <c r="AV1399" s="13" t="s">
        <v>87</v>
      </c>
      <c r="AW1399" s="13" t="s">
        <v>34</v>
      </c>
      <c r="AX1399" s="13" t="s">
        <v>79</v>
      </c>
      <c r="AY1399" s="242" t="s">
        <v>151</v>
      </c>
    </row>
    <row r="1400" s="14" customFormat="1">
      <c r="A1400" s="14"/>
      <c r="B1400" s="243"/>
      <c r="C1400" s="244"/>
      <c r="D1400" s="234" t="s">
        <v>160</v>
      </c>
      <c r="E1400" s="245" t="s">
        <v>1</v>
      </c>
      <c r="F1400" s="246" t="s">
        <v>1666</v>
      </c>
      <c r="G1400" s="244"/>
      <c r="H1400" s="247">
        <v>1.8</v>
      </c>
      <c r="I1400" s="248"/>
      <c r="J1400" s="244"/>
      <c r="K1400" s="244"/>
      <c r="L1400" s="249"/>
      <c r="M1400" s="250"/>
      <c r="N1400" s="251"/>
      <c r="O1400" s="251"/>
      <c r="P1400" s="251"/>
      <c r="Q1400" s="251"/>
      <c r="R1400" s="251"/>
      <c r="S1400" s="251"/>
      <c r="T1400" s="252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3" t="s">
        <v>160</v>
      </c>
      <c r="AU1400" s="253" t="s">
        <v>89</v>
      </c>
      <c r="AV1400" s="14" t="s">
        <v>89</v>
      </c>
      <c r="AW1400" s="14" t="s">
        <v>34</v>
      </c>
      <c r="AX1400" s="14" t="s">
        <v>79</v>
      </c>
      <c r="AY1400" s="253" t="s">
        <v>151</v>
      </c>
    </row>
    <row r="1401" s="15" customFormat="1">
      <c r="A1401" s="15"/>
      <c r="B1401" s="254"/>
      <c r="C1401" s="255"/>
      <c r="D1401" s="234" t="s">
        <v>160</v>
      </c>
      <c r="E1401" s="256" t="s">
        <v>1</v>
      </c>
      <c r="F1401" s="257" t="s">
        <v>166</v>
      </c>
      <c r="G1401" s="255"/>
      <c r="H1401" s="258">
        <v>23.300000000000001</v>
      </c>
      <c r="I1401" s="259"/>
      <c r="J1401" s="255"/>
      <c r="K1401" s="255"/>
      <c r="L1401" s="260"/>
      <c r="M1401" s="261"/>
      <c r="N1401" s="262"/>
      <c r="O1401" s="262"/>
      <c r="P1401" s="262"/>
      <c r="Q1401" s="262"/>
      <c r="R1401" s="262"/>
      <c r="S1401" s="262"/>
      <c r="T1401" s="263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64" t="s">
        <v>160</v>
      </c>
      <c r="AU1401" s="264" t="s">
        <v>89</v>
      </c>
      <c r="AV1401" s="15" t="s">
        <v>158</v>
      </c>
      <c r="AW1401" s="15" t="s">
        <v>34</v>
      </c>
      <c r="AX1401" s="15" t="s">
        <v>87</v>
      </c>
      <c r="AY1401" s="264" t="s">
        <v>151</v>
      </c>
    </row>
    <row r="1402" s="2" customFormat="1">
      <c r="A1402" s="39"/>
      <c r="B1402" s="40"/>
      <c r="C1402" s="219" t="s">
        <v>1667</v>
      </c>
      <c r="D1402" s="219" t="s">
        <v>153</v>
      </c>
      <c r="E1402" s="220" t="s">
        <v>1668</v>
      </c>
      <c r="F1402" s="221" t="s">
        <v>1669</v>
      </c>
      <c r="G1402" s="222" t="s">
        <v>208</v>
      </c>
      <c r="H1402" s="223">
        <v>91</v>
      </c>
      <c r="I1402" s="224"/>
      <c r="J1402" s="225">
        <f>ROUND(I1402*H1402,2)</f>
        <v>0</v>
      </c>
      <c r="K1402" s="221" t="s">
        <v>157</v>
      </c>
      <c r="L1402" s="45"/>
      <c r="M1402" s="226" t="s">
        <v>1</v>
      </c>
      <c r="N1402" s="227" t="s">
        <v>44</v>
      </c>
      <c r="O1402" s="92"/>
      <c r="P1402" s="228">
        <f>O1402*H1402</f>
        <v>0</v>
      </c>
      <c r="Q1402" s="228">
        <v>0.0060600000000000003</v>
      </c>
      <c r="R1402" s="228">
        <f>Q1402*H1402</f>
        <v>0.55146000000000006</v>
      </c>
      <c r="S1402" s="228">
        <v>0</v>
      </c>
      <c r="T1402" s="229">
        <f>S1402*H1402</f>
        <v>0</v>
      </c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R1402" s="230" t="s">
        <v>209</v>
      </c>
      <c r="AT1402" s="230" t="s">
        <v>153</v>
      </c>
      <c r="AU1402" s="230" t="s">
        <v>89</v>
      </c>
      <c r="AY1402" s="18" t="s">
        <v>151</v>
      </c>
      <c r="BE1402" s="231">
        <f>IF(N1402="základní",J1402,0)</f>
        <v>0</v>
      </c>
      <c r="BF1402" s="231">
        <f>IF(N1402="snížená",J1402,0)</f>
        <v>0</v>
      </c>
      <c r="BG1402" s="231">
        <f>IF(N1402="zákl. přenesená",J1402,0)</f>
        <v>0</v>
      </c>
      <c r="BH1402" s="231">
        <f>IF(N1402="sníž. přenesená",J1402,0)</f>
        <v>0</v>
      </c>
      <c r="BI1402" s="231">
        <f>IF(N1402="nulová",J1402,0)</f>
        <v>0</v>
      </c>
      <c r="BJ1402" s="18" t="s">
        <v>87</v>
      </c>
      <c r="BK1402" s="231">
        <f>ROUND(I1402*H1402,2)</f>
        <v>0</v>
      </c>
      <c r="BL1402" s="18" t="s">
        <v>209</v>
      </c>
      <c r="BM1402" s="230" t="s">
        <v>1670</v>
      </c>
    </row>
    <row r="1403" s="13" customFormat="1">
      <c r="A1403" s="13"/>
      <c r="B1403" s="232"/>
      <c r="C1403" s="233"/>
      <c r="D1403" s="234" t="s">
        <v>160</v>
      </c>
      <c r="E1403" s="235" t="s">
        <v>1</v>
      </c>
      <c r="F1403" s="236" t="s">
        <v>1671</v>
      </c>
      <c r="G1403" s="233"/>
      <c r="H1403" s="235" t="s">
        <v>1</v>
      </c>
      <c r="I1403" s="237"/>
      <c r="J1403" s="233"/>
      <c r="K1403" s="233"/>
      <c r="L1403" s="238"/>
      <c r="M1403" s="239"/>
      <c r="N1403" s="240"/>
      <c r="O1403" s="240"/>
      <c r="P1403" s="240"/>
      <c r="Q1403" s="240"/>
      <c r="R1403" s="240"/>
      <c r="S1403" s="240"/>
      <c r="T1403" s="241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2" t="s">
        <v>160</v>
      </c>
      <c r="AU1403" s="242" t="s">
        <v>89</v>
      </c>
      <c r="AV1403" s="13" t="s">
        <v>87</v>
      </c>
      <c r="AW1403" s="13" t="s">
        <v>34</v>
      </c>
      <c r="AX1403" s="13" t="s">
        <v>79</v>
      </c>
      <c r="AY1403" s="242" t="s">
        <v>151</v>
      </c>
    </row>
    <row r="1404" s="14" customFormat="1">
      <c r="A1404" s="14"/>
      <c r="B1404" s="243"/>
      <c r="C1404" s="244"/>
      <c r="D1404" s="234" t="s">
        <v>160</v>
      </c>
      <c r="E1404" s="245" t="s">
        <v>1</v>
      </c>
      <c r="F1404" s="246" t="s">
        <v>1672</v>
      </c>
      <c r="G1404" s="244"/>
      <c r="H1404" s="247">
        <v>59.024999999999999</v>
      </c>
      <c r="I1404" s="248"/>
      <c r="J1404" s="244"/>
      <c r="K1404" s="244"/>
      <c r="L1404" s="249"/>
      <c r="M1404" s="250"/>
      <c r="N1404" s="251"/>
      <c r="O1404" s="251"/>
      <c r="P1404" s="251"/>
      <c r="Q1404" s="251"/>
      <c r="R1404" s="251"/>
      <c r="S1404" s="251"/>
      <c r="T1404" s="252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3" t="s">
        <v>160</v>
      </c>
      <c r="AU1404" s="253" t="s">
        <v>89</v>
      </c>
      <c r="AV1404" s="14" t="s">
        <v>89</v>
      </c>
      <c r="AW1404" s="14" t="s">
        <v>34</v>
      </c>
      <c r="AX1404" s="14" t="s">
        <v>79</v>
      </c>
      <c r="AY1404" s="253" t="s">
        <v>151</v>
      </c>
    </row>
    <row r="1405" s="14" customFormat="1">
      <c r="A1405" s="14"/>
      <c r="B1405" s="243"/>
      <c r="C1405" s="244"/>
      <c r="D1405" s="234" t="s">
        <v>160</v>
      </c>
      <c r="E1405" s="245" t="s">
        <v>1</v>
      </c>
      <c r="F1405" s="246" t="s">
        <v>1673</v>
      </c>
      <c r="G1405" s="244"/>
      <c r="H1405" s="247">
        <v>11.975</v>
      </c>
      <c r="I1405" s="248"/>
      <c r="J1405" s="244"/>
      <c r="K1405" s="244"/>
      <c r="L1405" s="249"/>
      <c r="M1405" s="250"/>
      <c r="N1405" s="251"/>
      <c r="O1405" s="251"/>
      <c r="P1405" s="251"/>
      <c r="Q1405" s="251"/>
      <c r="R1405" s="251"/>
      <c r="S1405" s="251"/>
      <c r="T1405" s="252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3" t="s">
        <v>160</v>
      </c>
      <c r="AU1405" s="253" t="s">
        <v>89</v>
      </c>
      <c r="AV1405" s="14" t="s">
        <v>89</v>
      </c>
      <c r="AW1405" s="14" t="s">
        <v>34</v>
      </c>
      <c r="AX1405" s="14" t="s">
        <v>79</v>
      </c>
      <c r="AY1405" s="253" t="s">
        <v>151</v>
      </c>
    </row>
    <row r="1406" s="13" customFormat="1">
      <c r="A1406" s="13"/>
      <c r="B1406" s="232"/>
      <c r="C1406" s="233"/>
      <c r="D1406" s="234" t="s">
        <v>160</v>
      </c>
      <c r="E1406" s="235" t="s">
        <v>1</v>
      </c>
      <c r="F1406" s="236" t="s">
        <v>1674</v>
      </c>
      <c r="G1406" s="233"/>
      <c r="H1406" s="235" t="s">
        <v>1</v>
      </c>
      <c r="I1406" s="237"/>
      <c r="J1406" s="233"/>
      <c r="K1406" s="233"/>
      <c r="L1406" s="238"/>
      <c r="M1406" s="239"/>
      <c r="N1406" s="240"/>
      <c r="O1406" s="240"/>
      <c r="P1406" s="240"/>
      <c r="Q1406" s="240"/>
      <c r="R1406" s="240"/>
      <c r="S1406" s="240"/>
      <c r="T1406" s="241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2" t="s">
        <v>160</v>
      </c>
      <c r="AU1406" s="242" t="s">
        <v>89</v>
      </c>
      <c r="AV1406" s="13" t="s">
        <v>87</v>
      </c>
      <c r="AW1406" s="13" t="s">
        <v>34</v>
      </c>
      <c r="AX1406" s="13" t="s">
        <v>79</v>
      </c>
      <c r="AY1406" s="242" t="s">
        <v>151</v>
      </c>
    </row>
    <row r="1407" s="14" customFormat="1">
      <c r="A1407" s="14"/>
      <c r="B1407" s="243"/>
      <c r="C1407" s="244"/>
      <c r="D1407" s="234" t="s">
        <v>160</v>
      </c>
      <c r="E1407" s="245" t="s">
        <v>1</v>
      </c>
      <c r="F1407" s="246" t="s">
        <v>1675</v>
      </c>
      <c r="G1407" s="244"/>
      <c r="H1407" s="247">
        <v>20</v>
      </c>
      <c r="I1407" s="248"/>
      <c r="J1407" s="244"/>
      <c r="K1407" s="244"/>
      <c r="L1407" s="249"/>
      <c r="M1407" s="250"/>
      <c r="N1407" s="251"/>
      <c r="O1407" s="251"/>
      <c r="P1407" s="251"/>
      <c r="Q1407" s="251"/>
      <c r="R1407" s="251"/>
      <c r="S1407" s="251"/>
      <c r="T1407" s="252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3" t="s">
        <v>160</v>
      </c>
      <c r="AU1407" s="253" t="s">
        <v>89</v>
      </c>
      <c r="AV1407" s="14" t="s">
        <v>89</v>
      </c>
      <c r="AW1407" s="14" t="s">
        <v>34</v>
      </c>
      <c r="AX1407" s="14" t="s">
        <v>79</v>
      </c>
      <c r="AY1407" s="253" t="s">
        <v>151</v>
      </c>
    </row>
    <row r="1408" s="15" customFormat="1">
      <c r="A1408" s="15"/>
      <c r="B1408" s="254"/>
      <c r="C1408" s="255"/>
      <c r="D1408" s="234" t="s">
        <v>160</v>
      </c>
      <c r="E1408" s="256" t="s">
        <v>1</v>
      </c>
      <c r="F1408" s="257" t="s">
        <v>166</v>
      </c>
      <c r="G1408" s="255"/>
      <c r="H1408" s="258">
        <v>91</v>
      </c>
      <c r="I1408" s="259"/>
      <c r="J1408" s="255"/>
      <c r="K1408" s="255"/>
      <c r="L1408" s="260"/>
      <c r="M1408" s="261"/>
      <c r="N1408" s="262"/>
      <c r="O1408" s="262"/>
      <c r="P1408" s="262"/>
      <c r="Q1408" s="262"/>
      <c r="R1408" s="262"/>
      <c r="S1408" s="262"/>
      <c r="T1408" s="263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4" t="s">
        <v>160</v>
      </c>
      <c r="AU1408" s="264" t="s">
        <v>89</v>
      </c>
      <c r="AV1408" s="15" t="s">
        <v>158</v>
      </c>
      <c r="AW1408" s="15" t="s">
        <v>34</v>
      </c>
      <c r="AX1408" s="15" t="s">
        <v>87</v>
      </c>
      <c r="AY1408" s="264" t="s">
        <v>151</v>
      </c>
    </row>
    <row r="1409" s="2" customFormat="1" ht="16.5" customHeight="1">
      <c r="A1409" s="39"/>
      <c r="B1409" s="40"/>
      <c r="C1409" s="265" t="s">
        <v>1676</v>
      </c>
      <c r="D1409" s="265" t="s">
        <v>177</v>
      </c>
      <c r="E1409" s="266" t="s">
        <v>1677</v>
      </c>
      <c r="F1409" s="267" t="s">
        <v>1678</v>
      </c>
      <c r="G1409" s="268" t="s">
        <v>156</v>
      </c>
      <c r="H1409" s="269">
        <v>11.5</v>
      </c>
      <c r="I1409" s="270"/>
      <c r="J1409" s="271">
        <f>ROUND(I1409*H1409,2)</f>
        <v>0</v>
      </c>
      <c r="K1409" s="267" t="s">
        <v>1</v>
      </c>
      <c r="L1409" s="272"/>
      <c r="M1409" s="273" t="s">
        <v>1</v>
      </c>
      <c r="N1409" s="274" t="s">
        <v>44</v>
      </c>
      <c r="O1409" s="92"/>
      <c r="P1409" s="228">
        <f>O1409*H1409</f>
        <v>0</v>
      </c>
      <c r="Q1409" s="228">
        <v>0.01</v>
      </c>
      <c r="R1409" s="228">
        <f>Q1409*H1409</f>
        <v>0.11500000000000001</v>
      </c>
      <c r="S1409" s="228">
        <v>0</v>
      </c>
      <c r="T1409" s="229">
        <f>S1409*H1409</f>
        <v>0</v>
      </c>
      <c r="U1409" s="39"/>
      <c r="V1409" s="39"/>
      <c r="W1409" s="39"/>
      <c r="X1409" s="39"/>
      <c r="Y1409" s="39"/>
      <c r="Z1409" s="39"/>
      <c r="AA1409" s="39"/>
      <c r="AB1409" s="39"/>
      <c r="AC1409" s="39"/>
      <c r="AD1409" s="39"/>
      <c r="AE1409" s="39"/>
      <c r="AR1409" s="230" t="s">
        <v>452</v>
      </c>
      <c r="AT1409" s="230" t="s">
        <v>177</v>
      </c>
      <c r="AU1409" s="230" t="s">
        <v>89</v>
      </c>
      <c r="AY1409" s="18" t="s">
        <v>151</v>
      </c>
      <c r="BE1409" s="231">
        <f>IF(N1409="základní",J1409,0)</f>
        <v>0</v>
      </c>
      <c r="BF1409" s="231">
        <f>IF(N1409="snížená",J1409,0)</f>
        <v>0</v>
      </c>
      <c r="BG1409" s="231">
        <f>IF(N1409="zákl. přenesená",J1409,0)</f>
        <v>0</v>
      </c>
      <c r="BH1409" s="231">
        <f>IF(N1409="sníž. přenesená",J1409,0)</f>
        <v>0</v>
      </c>
      <c r="BI1409" s="231">
        <f>IF(N1409="nulová",J1409,0)</f>
        <v>0</v>
      </c>
      <c r="BJ1409" s="18" t="s">
        <v>87</v>
      </c>
      <c r="BK1409" s="231">
        <f>ROUND(I1409*H1409,2)</f>
        <v>0</v>
      </c>
      <c r="BL1409" s="18" t="s">
        <v>209</v>
      </c>
      <c r="BM1409" s="230" t="s">
        <v>1679</v>
      </c>
    </row>
    <row r="1410" s="13" customFormat="1">
      <c r="A1410" s="13"/>
      <c r="B1410" s="232"/>
      <c r="C1410" s="233"/>
      <c r="D1410" s="234" t="s">
        <v>160</v>
      </c>
      <c r="E1410" s="235" t="s">
        <v>1</v>
      </c>
      <c r="F1410" s="236" t="s">
        <v>1680</v>
      </c>
      <c r="G1410" s="233"/>
      <c r="H1410" s="235" t="s">
        <v>1</v>
      </c>
      <c r="I1410" s="237"/>
      <c r="J1410" s="233"/>
      <c r="K1410" s="233"/>
      <c r="L1410" s="238"/>
      <c r="M1410" s="239"/>
      <c r="N1410" s="240"/>
      <c r="O1410" s="240"/>
      <c r="P1410" s="240"/>
      <c r="Q1410" s="240"/>
      <c r="R1410" s="240"/>
      <c r="S1410" s="240"/>
      <c r="T1410" s="241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2" t="s">
        <v>160</v>
      </c>
      <c r="AU1410" s="242" t="s">
        <v>89</v>
      </c>
      <c r="AV1410" s="13" t="s">
        <v>87</v>
      </c>
      <c r="AW1410" s="13" t="s">
        <v>34</v>
      </c>
      <c r="AX1410" s="13" t="s">
        <v>79</v>
      </c>
      <c r="AY1410" s="242" t="s">
        <v>151</v>
      </c>
    </row>
    <row r="1411" s="13" customFormat="1">
      <c r="A1411" s="13"/>
      <c r="B1411" s="232"/>
      <c r="C1411" s="233"/>
      <c r="D1411" s="234" t="s">
        <v>160</v>
      </c>
      <c r="E1411" s="235" t="s">
        <v>1</v>
      </c>
      <c r="F1411" s="236" t="s">
        <v>1681</v>
      </c>
      <c r="G1411" s="233"/>
      <c r="H1411" s="235" t="s">
        <v>1</v>
      </c>
      <c r="I1411" s="237"/>
      <c r="J1411" s="233"/>
      <c r="K1411" s="233"/>
      <c r="L1411" s="238"/>
      <c r="M1411" s="239"/>
      <c r="N1411" s="240"/>
      <c r="O1411" s="240"/>
      <c r="P1411" s="240"/>
      <c r="Q1411" s="240"/>
      <c r="R1411" s="240"/>
      <c r="S1411" s="240"/>
      <c r="T1411" s="241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2" t="s">
        <v>160</v>
      </c>
      <c r="AU1411" s="242" t="s">
        <v>89</v>
      </c>
      <c r="AV1411" s="13" t="s">
        <v>87</v>
      </c>
      <c r="AW1411" s="13" t="s">
        <v>34</v>
      </c>
      <c r="AX1411" s="13" t="s">
        <v>79</v>
      </c>
      <c r="AY1411" s="242" t="s">
        <v>151</v>
      </c>
    </row>
    <row r="1412" s="14" customFormat="1">
      <c r="A1412" s="14"/>
      <c r="B1412" s="243"/>
      <c r="C1412" s="244"/>
      <c r="D1412" s="234" t="s">
        <v>160</v>
      </c>
      <c r="E1412" s="245" t="s">
        <v>1</v>
      </c>
      <c r="F1412" s="246" t="s">
        <v>1682</v>
      </c>
      <c r="G1412" s="244"/>
      <c r="H1412" s="247">
        <v>11.5</v>
      </c>
      <c r="I1412" s="248"/>
      <c r="J1412" s="244"/>
      <c r="K1412" s="244"/>
      <c r="L1412" s="249"/>
      <c r="M1412" s="250"/>
      <c r="N1412" s="251"/>
      <c r="O1412" s="251"/>
      <c r="P1412" s="251"/>
      <c r="Q1412" s="251"/>
      <c r="R1412" s="251"/>
      <c r="S1412" s="251"/>
      <c r="T1412" s="252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3" t="s">
        <v>160</v>
      </c>
      <c r="AU1412" s="253" t="s">
        <v>89</v>
      </c>
      <c r="AV1412" s="14" t="s">
        <v>89</v>
      </c>
      <c r="AW1412" s="14" t="s">
        <v>34</v>
      </c>
      <c r="AX1412" s="14" t="s">
        <v>87</v>
      </c>
      <c r="AY1412" s="253" t="s">
        <v>151</v>
      </c>
    </row>
    <row r="1413" s="2" customFormat="1" ht="16.5" customHeight="1">
      <c r="A1413" s="39"/>
      <c r="B1413" s="40"/>
      <c r="C1413" s="219" t="s">
        <v>1683</v>
      </c>
      <c r="D1413" s="219" t="s">
        <v>153</v>
      </c>
      <c r="E1413" s="220" t="s">
        <v>1684</v>
      </c>
      <c r="F1413" s="221" t="s">
        <v>1685</v>
      </c>
      <c r="G1413" s="222" t="s">
        <v>388</v>
      </c>
      <c r="H1413" s="223">
        <v>253</v>
      </c>
      <c r="I1413" s="224"/>
      <c r="J1413" s="225">
        <f>ROUND(I1413*H1413,2)</f>
        <v>0</v>
      </c>
      <c r="K1413" s="221" t="s">
        <v>157</v>
      </c>
      <c r="L1413" s="45"/>
      <c r="M1413" s="226" t="s">
        <v>1</v>
      </c>
      <c r="N1413" s="227" t="s">
        <v>44</v>
      </c>
      <c r="O1413" s="92"/>
      <c r="P1413" s="228">
        <f>O1413*H1413</f>
        <v>0</v>
      </c>
      <c r="Q1413" s="228">
        <v>0</v>
      </c>
      <c r="R1413" s="228">
        <f>Q1413*H1413</f>
        <v>0</v>
      </c>
      <c r="S1413" s="228">
        <v>0</v>
      </c>
      <c r="T1413" s="229">
        <f>S1413*H1413</f>
        <v>0</v>
      </c>
      <c r="U1413" s="39"/>
      <c r="V1413" s="39"/>
      <c r="W1413" s="39"/>
      <c r="X1413" s="39"/>
      <c r="Y1413" s="39"/>
      <c r="Z1413" s="39"/>
      <c r="AA1413" s="39"/>
      <c r="AB1413" s="39"/>
      <c r="AC1413" s="39"/>
      <c r="AD1413" s="39"/>
      <c r="AE1413" s="39"/>
      <c r="AR1413" s="230" t="s">
        <v>209</v>
      </c>
      <c r="AT1413" s="230" t="s">
        <v>153</v>
      </c>
      <c r="AU1413" s="230" t="s">
        <v>89</v>
      </c>
      <c r="AY1413" s="18" t="s">
        <v>151</v>
      </c>
      <c r="BE1413" s="231">
        <f>IF(N1413="základní",J1413,0)</f>
        <v>0</v>
      </c>
      <c r="BF1413" s="231">
        <f>IF(N1413="snížená",J1413,0)</f>
        <v>0</v>
      </c>
      <c r="BG1413" s="231">
        <f>IF(N1413="zákl. přenesená",J1413,0)</f>
        <v>0</v>
      </c>
      <c r="BH1413" s="231">
        <f>IF(N1413="sníž. přenesená",J1413,0)</f>
        <v>0</v>
      </c>
      <c r="BI1413" s="231">
        <f>IF(N1413="nulová",J1413,0)</f>
        <v>0</v>
      </c>
      <c r="BJ1413" s="18" t="s">
        <v>87</v>
      </c>
      <c r="BK1413" s="231">
        <f>ROUND(I1413*H1413,2)</f>
        <v>0</v>
      </c>
      <c r="BL1413" s="18" t="s">
        <v>209</v>
      </c>
      <c r="BM1413" s="230" t="s">
        <v>1686</v>
      </c>
    </row>
    <row r="1414" s="13" customFormat="1">
      <c r="A1414" s="13"/>
      <c r="B1414" s="232"/>
      <c r="C1414" s="233"/>
      <c r="D1414" s="234" t="s">
        <v>160</v>
      </c>
      <c r="E1414" s="235" t="s">
        <v>1</v>
      </c>
      <c r="F1414" s="236" t="s">
        <v>211</v>
      </c>
      <c r="G1414" s="233"/>
      <c r="H1414" s="235" t="s">
        <v>1</v>
      </c>
      <c r="I1414" s="237"/>
      <c r="J1414" s="233"/>
      <c r="K1414" s="233"/>
      <c r="L1414" s="238"/>
      <c r="M1414" s="239"/>
      <c r="N1414" s="240"/>
      <c r="O1414" s="240"/>
      <c r="P1414" s="240"/>
      <c r="Q1414" s="240"/>
      <c r="R1414" s="240"/>
      <c r="S1414" s="240"/>
      <c r="T1414" s="241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2" t="s">
        <v>160</v>
      </c>
      <c r="AU1414" s="242" t="s">
        <v>89</v>
      </c>
      <c r="AV1414" s="13" t="s">
        <v>87</v>
      </c>
      <c r="AW1414" s="13" t="s">
        <v>34</v>
      </c>
      <c r="AX1414" s="13" t="s">
        <v>79</v>
      </c>
      <c r="AY1414" s="242" t="s">
        <v>151</v>
      </c>
    </row>
    <row r="1415" s="14" customFormat="1">
      <c r="A1415" s="14"/>
      <c r="B1415" s="243"/>
      <c r="C1415" s="244"/>
      <c r="D1415" s="234" t="s">
        <v>160</v>
      </c>
      <c r="E1415" s="245" t="s">
        <v>1</v>
      </c>
      <c r="F1415" s="246" t="s">
        <v>1687</v>
      </c>
      <c r="G1415" s="244"/>
      <c r="H1415" s="247">
        <v>113</v>
      </c>
      <c r="I1415" s="248"/>
      <c r="J1415" s="244"/>
      <c r="K1415" s="244"/>
      <c r="L1415" s="249"/>
      <c r="M1415" s="250"/>
      <c r="N1415" s="251"/>
      <c r="O1415" s="251"/>
      <c r="P1415" s="251"/>
      <c r="Q1415" s="251"/>
      <c r="R1415" s="251"/>
      <c r="S1415" s="251"/>
      <c r="T1415" s="252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3" t="s">
        <v>160</v>
      </c>
      <c r="AU1415" s="253" t="s">
        <v>89</v>
      </c>
      <c r="AV1415" s="14" t="s">
        <v>89</v>
      </c>
      <c r="AW1415" s="14" t="s">
        <v>34</v>
      </c>
      <c r="AX1415" s="14" t="s">
        <v>79</v>
      </c>
      <c r="AY1415" s="253" t="s">
        <v>151</v>
      </c>
    </row>
    <row r="1416" s="13" customFormat="1">
      <c r="A1416" s="13"/>
      <c r="B1416" s="232"/>
      <c r="C1416" s="233"/>
      <c r="D1416" s="234" t="s">
        <v>160</v>
      </c>
      <c r="E1416" s="235" t="s">
        <v>1</v>
      </c>
      <c r="F1416" s="236" t="s">
        <v>214</v>
      </c>
      <c r="G1416" s="233"/>
      <c r="H1416" s="235" t="s">
        <v>1</v>
      </c>
      <c r="I1416" s="237"/>
      <c r="J1416" s="233"/>
      <c r="K1416" s="233"/>
      <c r="L1416" s="238"/>
      <c r="M1416" s="239"/>
      <c r="N1416" s="240"/>
      <c r="O1416" s="240"/>
      <c r="P1416" s="240"/>
      <c r="Q1416" s="240"/>
      <c r="R1416" s="240"/>
      <c r="S1416" s="240"/>
      <c r="T1416" s="241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2" t="s">
        <v>160</v>
      </c>
      <c r="AU1416" s="242" t="s">
        <v>89</v>
      </c>
      <c r="AV1416" s="13" t="s">
        <v>87</v>
      </c>
      <c r="AW1416" s="13" t="s">
        <v>34</v>
      </c>
      <c r="AX1416" s="13" t="s">
        <v>79</v>
      </c>
      <c r="AY1416" s="242" t="s">
        <v>151</v>
      </c>
    </row>
    <row r="1417" s="14" customFormat="1">
      <c r="A1417" s="14"/>
      <c r="B1417" s="243"/>
      <c r="C1417" s="244"/>
      <c r="D1417" s="234" t="s">
        <v>160</v>
      </c>
      <c r="E1417" s="245" t="s">
        <v>1</v>
      </c>
      <c r="F1417" s="246" t="s">
        <v>1688</v>
      </c>
      <c r="G1417" s="244"/>
      <c r="H1417" s="247">
        <v>140</v>
      </c>
      <c r="I1417" s="248"/>
      <c r="J1417" s="244"/>
      <c r="K1417" s="244"/>
      <c r="L1417" s="249"/>
      <c r="M1417" s="250"/>
      <c r="N1417" s="251"/>
      <c r="O1417" s="251"/>
      <c r="P1417" s="251"/>
      <c r="Q1417" s="251"/>
      <c r="R1417" s="251"/>
      <c r="S1417" s="251"/>
      <c r="T1417" s="252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3" t="s">
        <v>160</v>
      </c>
      <c r="AU1417" s="253" t="s">
        <v>89</v>
      </c>
      <c r="AV1417" s="14" t="s">
        <v>89</v>
      </c>
      <c r="AW1417" s="14" t="s">
        <v>34</v>
      </c>
      <c r="AX1417" s="14" t="s">
        <v>79</v>
      </c>
      <c r="AY1417" s="253" t="s">
        <v>151</v>
      </c>
    </row>
    <row r="1418" s="15" customFormat="1">
      <c r="A1418" s="15"/>
      <c r="B1418" s="254"/>
      <c r="C1418" s="255"/>
      <c r="D1418" s="234" t="s">
        <v>160</v>
      </c>
      <c r="E1418" s="256" t="s">
        <v>1</v>
      </c>
      <c r="F1418" s="257" t="s">
        <v>166</v>
      </c>
      <c r="G1418" s="255"/>
      <c r="H1418" s="258">
        <v>253</v>
      </c>
      <c r="I1418" s="259"/>
      <c r="J1418" s="255"/>
      <c r="K1418" s="255"/>
      <c r="L1418" s="260"/>
      <c r="M1418" s="261"/>
      <c r="N1418" s="262"/>
      <c r="O1418" s="262"/>
      <c r="P1418" s="262"/>
      <c r="Q1418" s="262"/>
      <c r="R1418" s="262"/>
      <c r="S1418" s="262"/>
      <c r="T1418" s="263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64" t="s">
        <v>160</v>
      </c>
      <c r="AU1418" s="264" t="s">
        <v>89</v>
      </c>
      <c r="AV1418" s="15" t="s">
        <v>158</v>
      </c>
      <c r="AW1418" s="15" t="s">
        <v>34</v>
      </c>
      <c r="AX1418" s="15" t="s">
        <v>87</v>
      </c>
      <c r="AY1418" s="264" t="s">
        <v>151</v>
      </c>
    </row>
    <row r="1419" s="2" customFormat="1" ht="16.5" customHeight="1">
      <c r="A1419" s="39"/>
      <c r="B1419" s="40"/>
      <c r="C1419" s="265" t="s">
        <v>1689</v>
      </c>
      <c r="D1419" s="265" t="s">
        <v>177</v>
      </c>
      <c r="E1419" s="266" t="s">
        <v>1690</v>
      </c>
      <c r="F1419" s="267" t="s">
        <v>1691</v>
      </c>
      <c r="G1419" s="268" t="s">
        <v>388</v>
      </c>
      <c r="H1419" s="269">
        <v>279</v>
      </c>
      <c r="I1419" s="270"/>
      <c r="J1419" s="271">
        <f>ROUND(I1419*H1419,2)</f>
        <v>0</v>
      </c>
      <c r="K1419" s="267" t="s">
        <v>157</v>
      </c>
      <c r="L1419" s="272"/>
      <c r="M1419" s="273" t="s">
        <v>1</v>
      </c>
      <c r="N1419" s="274" t="s">
        <v>44</v>
      </c>
      <c r="O1419" s="92"/>
      <c r="P1419" s="228">
        <f>O1419*H1419</f>
        <v>0</v>
      </c>
      <c r="Q1419" s="228">
        <v>0.00029999999999999997</v>
      </c>
      <c r="R1419" s="228">
        <f>Q1419*H1419</f>
        <v>0.083699999999999997</v>
      </c>
      <c r="S1419" s="228">
        <v>0</v>
      </c>
      <c r="T1419" s="229">
        <f>S1419*H1419</f>
        <v>0</v>
      </c>
      <c r="U1419" s="39"/>
      <c r="V1419" s="39"/>
      <c r="W1419" s="39"/>
      <c r="X1419" s="39"/>
      <c r="Y1419" s="39"/>
      <c r="Z1419" s="39"/>
      <c r="AA1419" s="39"/>
      <c r="AB1419" s="39"/>
      <c r="AC1419" s="39"/>
      <c r="AD1419" s="39"/>
      <c r="AE1419" s="39"/>
      <c r="AR1419" s="230" t="s">
        <v>452</v>
      </c>
      <c r="AT1419" s="230" t="s">
        <v>177</v>
      </c>
      <c r="AU1419" s="230" t="s">
        <v>89</v>
      </c>
      <c r="AY1419" s="18" t="s">
        <v>151</v>
      </c>
      <c r="BE1419" s="231">
        <f>IF(N1419="základní",J1419,0)</f>
        <v>0</v>
      </c>
      <c r="BF1419" s="231">
        <f>IF(N1419="snížená",J1419,0)</f>
        <v>0</v>
      </c>
      <c r="BG1419" s="231">
        <f>IF(N1419="zákl. přenesená",J1419,0)</f>
        <v>0</v>
      </c>
      <c r="BH1419" s="231">
        <f>IF(N1419="sníž. přenesená",J1419,0)</f>
        <v>0</v>
      </c>
      <c r="BI1419" s="231">
        <f>IF(N1419="nulová",J1419,0)</f>
        <v>0</v>
      </c>
      <c r="BJ1419" s="18" t="s">
        <v>87</v>
      </c>
      <c r="BK1419" s="231">
        <f>ROUND(I1419*H1419,2)</f>
        <v>0</v>
      </c>
      <c r="BL1419" s="18" t="s">
        <v>209</v>
      </c>
      <c r="BM1419" s="230" t="s">
        <v>1692</v>
      </c>
    </row>
    <row r="1420" s="13" customFormat="1">
      <c r="A1420" s="13"/>
      <c r="B1420" s="232"/>
      <c r="C1420" s="233"/>
      <c r="D1420" s="234" t="s">
        <v>160</v>
      </c>
      <c r="E1420" s="235" t="s">
        <v>1</v>
      </c>
      <c r="F1420" s="236" t="s">
        <v>1693</v>
      </c>
      <c r="G1420" s="233"/>
      <c r="H1420" s="235" t="s">
        <v>1</v>
      </c>
      <c r="I1420" s="237"/>
      <c r="J1420" s="233"/>
      <c r="K1420" s="233"/>
      <c r="L1420" s="238"/>
      <c r="M1420" s="239"/>
      <c r="N1420" s="240"/>
      <c r="O1420" s="240"/>
      <c r="P1420" s="240"/>
      <c r="Q1420" s="240"/>
      <c r="R1420" s="240"/>
      <c r="S1420" s="240"/>
      <c r="T1420" s="241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2" t="s">
        <v>160</v>
      </c>
      <c r="AU1420" s="242" t="s">
        <v>89</v>
      </c>
      <c r="AV1420" s="13" t="s">
        <v>87</v>
      </c>
      <c r="AW1420" s="13" t="s">
        <v>34</v>
      </c>
      <c r="AX1420" s="13" t="s">
        <v>79</v>
      </c>
      <c r="AY1420" s="242" t="s">
        <v>151</v>
      </c>
    </row>
    <row r="1421" s="14" customFormat="1">
      <c r="A1421" s="14"/>
      <c r="B1421" s="243"/>
      <c r="C1421" s="244"/>
      <c r="D1421" s="234" t="s">
        <v>160</v>
      </c>
      <c r="E1421" s="245" t="s">
        <v>1</v>
      </c>
      <c r="F1421" s="246" t="s">
        <v>1694</v>
      </c>
      <c r="G1421" s="244"/>
      <c r="H1421" s="247">
        <v>279</v>
      </c>
      <c r="I1421" s="248"/>
      <c r="J1421" s="244"/>
      <c r="K1421" s="244"/>
      <c r="L1421" s="249"/>
      <c r="M1421" s="250"/>
      <c r="N1421" s="251"/>
      <c r="O1421" s="251"/>
      <c r="P1421" s="251"/>
      <c r="Q1421" s="251"/>
      <c r="R1421" s="251"/>
      <c r="S1421" s="251"/>
      <c r="T1421" s="252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3" t="s">
        <v>160</v>
      </c>
      <c r="AU1421" s="253" t="s">
        <v>89</v>
      </c>
      <c r="AV1421" s="14" t="s">
        <v>89</v>
      </c>
      <c r="AW1421" s="14" t="s">
        <v>34</v>
      </c>
      <c r="AX1421" s="14" t="s">
        <v>87</v>
      </c>
      <c r="AY1421" s="253" t="s">
        <v>151</v>
      </c>
    </row>
    <row r="1422" s="2" customFormat="1" ht="16.5" customHeight="1">
      <c r="A1422" s="39"/>
      <c r="B1422" s="40"/>
      <c r="C1422" s="219" t="s">
        <v>1695</v>
      </c>
      <c r="D1422" s="219" t="s">
        <v>153</v>
      </c>
      <c r="E1422" s="220" t="s">
        <v>1696</v>
      </c>
      <c r="F1422" s="221" t="s">
        <v>1697</v>
      </c>
      <c r="G1422" s="222" t="s">
        <v>180</v>
      </c>
      <c r="H1422" s="223">
        <v>17.113</v>
      </c>
      <c r="I1422" s="224"/>
      <c r="J1422" s="225">
        <f>ROUND(I1422*H1422,2)</f>
        <v>0</v>
      </c>
      <c r="K1422" s="221" t="s">
        <v>157</v>
      </c>
      <c r="L1422" s="45"/>
      <c r="M1422" s="226" t="s">
        <v>1</v>
      </c>
      <c r="N1422" s="227" t="s">
        <v>44</v>
      </c>
      <c r="O1422" s="92"/>
      <c r="P1422" s="228">
        <f>O1422*H1422</f>
        <v>0</v>
      </c>
      <c r="Q1422" s="228">
        <v>0</v>
      </c>
      <c r="R1422" s="228">
        <f>Q1422*H1422</f>
        <v>0</v>
      </c>
      <c r="S1422" s="228">
        <v>0</v>
      </c>
      <c r="T1422" s="229">
        <f>S1422*H1422</f>
        <v>0</v>
      </c>
      <c r="U1422" s="39"/>
      <c r="V1422" s="39"/>
      <c r="W1422" s="39"/>
      <c r="X1422" s="39"/>
      <c r="Y1422" s="39"/>
      <c r="Z1422" s="39"/>
      <c r="AA1422" s="39"/>
      <c r="AB1422" s="39"/>
      <c r="AC1422" s="39"/>
      <c r="AD1422" s="39"/>
      <c r="AE1422" s="39"/>
      <c r="AR1422" s="230" t="s">
        <v>209</v>
      </c>
      <c r="AT1422" s="230" t="s">
        <v>153</v>
      </c>
      <c r="AU1422" s="230" t="s">
        <v>89</v>
      </c>
      <c r="AY1422" s="18" t="s">
        <v>151</v>
      </c>
      <c r="BE1422" s="231">
        <f>IF(N1422="základní",J1422,0)</f>
        <v>0</v>
      </c>
      <c r="BF1422" s="231">
        <f>IF(N1422="snížená",J1422,0)</f>
        <v>0</v>
      </c>
      <c r="BG1422" s="231">
        <f>IF(N1422="zákl. přenesená",J1422,0)</f>
        <v>0</v>
      </c>
      <c r="BH1422" s="231">
        <f>IF(N1422="sníž. přenesená",J1422,0)</f>
        <v>0</v>
      </c>
      <c r="BI1422" s="231">
        <f>IF(N1422="nulová",J1422,0)</f>
        <v>0</v>
      </c>
      <c r="BJ1422" s="18" t="s">
        <v>87</v>
      </c>
      <c r="BK1422" s="231">
        <f>ROUND(I1422*H1422,2)</f>
        <v>0</v>
      </c>
      <c r="BL1422" s="18" t="s">
        <v>209</v>
      </c>
      <c r="BM1422" s="230" t="s">
        <v>1698</v>
      </c>
    </row>
    <row r="1423" s="12" customFormat="1" ht="22.8" customHeight="1">
      <c r="A1423" s="12"/>
      <c r="B1423" s="203"/>
      <c r="C1423" s="204"/>
      <c r="D1423" s="205" t="s">
        <v>78</v>
      </c>
      <c r="E1423" s="217" t="s">
        <v>1699</v>
      </c>
      <c r="F1423" s="217" t="s">
        <v>1700</v>
      </c>
      <c r="G1423" s="204"/>
      <c r="H1423" s="204"/>
      <c r="I1423" s="207"/>
      <c r="J1423" s="218">
        <f>BK1423</f>
        <v>0</v>
      </c>
      <c r="K1423" s="204"/>
      <c r="L1423" s="209"/>
      <c r="M1423" s="210"/>
      <c r="N1423" s="211"/>
      <c r="O1423" s="211"/>
      <c r="P1423" s="212">
        <f>SUM(P1424:P1430)</f>
        <v>0</v>
      </c>
      <c r="Q1423" s="211"/>
      <c r="R1423" s="212">
        <f>SUM(R1424:R1430)</f>
        <v>0.0079000000000000008</v>
      </c>
      <c r="S1423" s="211"/>
      <c r="T1423" s="213">
        <f>SUM(T1424:T1430)</f>
        <v>0</v>
      </c>
      <c r="U1423" s="12"/>
      <c r="V1423" s="12"/>
      <c r="W1423" s="12"/>
      <c r="X1423" s="12"/>
      <c r="Y1423" s="12"/>
      <c r="Z1423" s="12"/>
      <c r="AA1423" s="12"/>
      <c r="AB1423" s="12"/>
      <c r="AC1423" s="12"/>
      <c r="AD1423" s="12"/>
      <c r="AE1423" s="12"/>
      <c r="AR1423" s="214" t="s">
        <v>89</v>
      </c>
      <c r="AT1423" s="215" t="s">
        <v>78</v>
      </c>
      <c r="AU1423" s="215" t="s">
        <v>87</v>
      </c>
      <c r="AY1423" s="214" t="s">
        <v>151</v>
      </c>
      <c r="BK1423" s="216">
        <f>SUM(BK1424:BK1430)</f>
        <v>0</v>
      </c>
    </row>
    <row r="1424" s="2" customFormat="1" ht="16.5" customHeight="1">
      <c r="A1424" s="39"/>
      <c r="B1424" s="40"/>
      <c r="C1424" s="219" t="s">
        <v>1701</v>
      </c>
      <c r="D1424" s="219" t="s">
        <v>153</v>
      </c>
      <c r="E1424" s="220" t="s">
        <v>1702</v>
      </c>
      <c r="F1424" s="221" t="s">
        <v>1703</v>
      </c>
      <c r="G1424" s="222" t="s">
        <v>232</v>
      </c>
      <c r="H1424" s="223">
        <v>1</v>
      </c>
      <c r="I1424" s="224"/>
      <c r="J1424" s="225">
        <f>ROUND(I1424*H1424,2)</f>
        <v>0</v>
      </c>
      <c r="K1424" s="221" t="s">
        <v>157</v>
      </c>
      <c r="L1424" s="45"/>
      <c r="M1424" s="226" t="s">
        <v>1</v>
      </c>
      <c r="N1424" s="227" t="s">
        <v>44</v>
      </c>
      <c r="O1424" s="92"/>
      <c r="P1424" s="228">
        <f>O1424*H1424</f>
        <v>0</v>
      </c>
      <c r="Q1424" s="228">
        <v>0</v>
      </c>
      <c r="R1424" s="228">
        <f>Q1424*H1424</f>
        <v>0</v>
      </c>
      <c r="S1424" s="228">
        <v>0</v>
      </c>
      <c r="T1424" s="229">
        <f>S1424*H1424</f>
        <v>0</v>
      </c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R1424" s="230" t="s">
        <v>209</v>
      </c>
      <c r="AT1424" s="230" t="s">
        <v>153</v>
      </c>
      <c r="AU1424" s="230" t="s">
        <v>89</v>
      </c>
      <c r="AY1424" s="18" t="s">
        <v>151</v>
      </c>
      <c r="BE1424" s="231">
        <f>IF(N1424="základní",J1424,0)</f>
        <v>0</v>
      </c>
      <c r="BF1424" s="231">
        <f>IF(N1424="snížená",J1424,0)</f>
        <v>0</v>
      </c>
      <c r="BG1424" s="231">
        <f>IF(N1424="zákl. přenesená",J1424,0)</f>
        <v>0</v>
      </c>
      <c r="BH1424" s="231">
        <f>IF(N1424="sníž. přenesená",J1424,0)</f>
        <v>0</v>
      </c>
      <c r="BI1424" s="231">
        <f>IF(N1424="nulová",J1424,0)</f>
        <v>0</v>
      </c>
      <c r="BJ1424" s="18" t="s">
        <v>87</v>
      </c>
      <c r="BK1424" s="231">
        <f>ROUND(I1424*H1424,2)</f>
        <v>0</v>
      </c>
      <c r="BL1424" s="18" t="s">
        <v>209</v>
      </c>
      <c r="BM1424" s="230" t="s">
        <v>1704</v>
      </c>
    </row>
    <row r="1425" s="13" customFormat="1">
      <c r="A1425" s="13"/>
      <c r="B1425" s="232"/>
      <c r="C1425" s="233"/>
      <c r="D1425" s="234" t="s">
        <v>160</v>
      </c>
      <c r="E1425" s="235" t="s">
        <v>1</v>
      </c>
      <c r="F1425" s="236" t="s">
        <v>1705</v>
      </c>
      <c r="G1425" s="233"/>
      <c r="H1425" s="235" t="s">
        <v>1</v>
      </c>
      <c r="I1425" s="237"/>
      <c r="J1425" s="233"/>
      <c r="K1425" s="233"/>
      <c r="L1425" s="238"/>
      <c r="M1425" s="239"/>
      <c r="N1425" s="240"/>
      <c r="O1425" s="240"/>
      <c r="P1425" s="240"/>
      <c r="Q1425" s="240"/>
      <c r="R1425" s="240"/>
      <c r="S1425" s="240"/>
      <c r="T1425" s="241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2" t="s">
        <v>160</v>
      </c>
      <c r="AU1425" s="242" t="s">
        <v>89</v>
      </c>
      <c r="AV1425" s="13" t="s">
        <v>87</v>
      </c>
      <c r="AW1425" s="13" t="s">
        <v>34</v>
      </c>
      <c r="AX1425" s="13" t="s">
        <v>79</v>
      </c>
      <c r="AY1425" s="242" t="s">
        <v>151</v>
      </c>
    </row>
    <row r="1426" s="14" customFormat="1">
      <c r="A1426" s="14"/>
      <c r="B1426" s="243"/>
      <c r="C1426" s="244"/>
      <c r="D1426" s="234" t="s">
        <v>160</v>
      </c>
      <c r="E1426" s="245" t="s">
        <v>1</v>
      </c>
      <c r="F1426" s="246" t="s">
        <v>87</v>
      </c>
      <c r="G1426" s="244"/>
      <c r="H1426" s="247">
        <v>1</v>
      </c>
      <c r="I1426" s="248"/>
      <c r="J1426" s="244"/>
      <c r="K1426" s="244"/>
      <c r="L1426" s="249"/>
      <c r="M1426" s="250"/>
      <c r="N1426" s="251"/>
      <c r="O1426" s="251"/>
      <c r="P1426" s="251"/>
      <c r="Q1426" s="251"/>
      <c r="R1426" s="251"/>
      <c r="S1426" s="251"/>
      <c r="T1426" s="252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3" t="s">
        <v>160</v>
      </c>
      <c r="AU1426" s="253" t="s">
        <v>89</v>
      </c>
      <c r="AV1426" s="14" t="s">
        <v>89</v>
      </c>
      <c r="AW1426" s="14" t="s">
        <v>34</v>
      </c>
      <c r="AX1426" s="14" t="s">
        <v>87</v>
      </c>
      <c r="AY1426" s="253" t="s">
        <v>151</v>
      </c>
    </row>
    <row r="1427" s="2" customFormat="1" ht="21.75" customHeight="1">
      <c r="A1427" s="39"/>
      <c r="B1427" s="40"/>
      <c r="C1427" s="265" t="s">
        <v>1706</v>
      </c>
      <c r="D1427" s="265" t="s">
        <v>177</v>
      </c>
      <c r="E1427" s="266" t="s">
        <v>1707</v>
      </c>
      <c r="F1427" s="267" t="s">
        <v>1708</v>
      </c>
      <c r="G1427" s="268" t="s">
        <v>232</v>
      </c>
      <c r="H1427" s="269">
        <v>1</v>
      </c>
      <c r="I1427" s="270"/>
      <c r="J1427" s="271">
        <f>ROUND(I1427*H1427,2)</f>
        <v>0</v>
      </c>
      <c r="K1427" s="267" t="s">
        <v>1</v>
      </c>
      <c r="L1427" s="272"/>
      <c r="M1427" s="273" t="s">
        <v>1</v>
      </c>
      <c r="N1427" s="274" t="s">
        <v>44</v>
      </c>
      <c r="O1427" s="92"/>
      <c r="P1427" s="228">
        <f>O1427*H1427</f>
        <v>0</v>
      </c>
      <c r="Q1427" s="228">
        <v>0.0079000000000000008</v>
      </c>
      <c r="R1427" s="228">
        <f>Q1427*H1427</f>
        <v>0.0079000000000000008</v>
      </c>
      <c r="S1427" s="228">
        <v>0</v>
      </c>
      <c r="T1427" s="229">
        <f>S1427*H1427</f>
        <v>0</v>
      </c>
      <c r="U1427" s="39"/>
      <c r="V1427" s="39"/>
      <c r="W1427" s="39"/>
      <c r="X1427" s="39"/>
      <c r="Y1427" s="39"/>
      <c r="Z1427" s="39"/>
      <c r="AA1427" s="39"/>
      <c r="AB1427" s="39"/>
      <c r="AC1427" s="39"/>
      <c r="AD1427" s="39"/>
      <c r="AE1427" s="39"/>
      <c r="AR1427" s="230" t="s">
        <v>452</v>
      </c>
      <c r="AT1427" s="230" t="s">
        <v>177</v>
      </c>
      <c r="AU1427" s="230" t="s">
        <v>89</v>
      </c>
      <c r="AY1427" s="18" t="s">
        <v>151</v>
      </c>
      <c r="BE1427" s="231">
        <f>IF(N1427="základní",J1427,0)</f>
        <v>0</v>
      </c>
      <c r="BF1427" s="231">
        <f>IF(N1427="snížená",J1427,0)</f>
        <v>0</v>
      </c>
      <c r="BG1427" s="231">
        <f>IF(N1427="zákl. přenesená",J1427,0)</f>
        <v>0</v>
      </c>
      <c r="BH1427" s="231">
        <f>IF(N1427="sníž. přenesená",J1427,0)</f>
        <v>0</v>
      </c>
      <c r="BI1427" s="231">
        <f>IF(N1427="nulová",J1427,0)</f>
        <v>0</v>
      </c>
      <c r="BJ1427" s="18" t="s">
        <v>87</v>
      </c>
      <c r="BK1427" s="231">
        <f>ROUND(I1427*H1427,2)</f>
        <v>0</v>
      </c>
      <c r="BL1427" s="18" t="s">
        <v>209</v>
      </c>
      <c r="BM1427" s="230" t="s">
        <v>1709</v>
      </c>
    </row>
    <row r="1428" s="13" customFormat="1">
      <c r="A1428" s="13"/>
      <c r="B1428" s="232"/>
      <c r="C1428" s="233"/>
      <c r="D1428" s="234" t="s">
        <v>160</v>
      </c>
      <c r="E1428" s="235" t="s">
        <v>1</v>
      </c>
      <c r="F1428" s="236" t="s">
        <v>1710</v>
      </c>
      <c r="G1428" s="233"/>
      <c r="H1428" s="235" t="s">
        <v>1</v>
      </c>
      <c r="I1428" s="237"/>
      <c r="J1428" s="233"/>
      <c r="K1428" s="233"/>
      <c r="L1428" s="238"/>
      <c r="M1428" s="239"/>
      <c r="N1428" s="240"/>
      <c r="O1428" s="240"/>
      <c r="P1428" s="240"/>
      <c r="Q1428" s="240"/>
      <c r="R1428" s="240"/>
      <c r="S1428" s="240"/>
      <c r="T1428" s="241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2" t="s">
        <v>160</v>
      </c>
      <c r="AU1428" s="242" t="s">
        <v>89</v>
      </c>
      <c r="AV1428" s="13" t="s">
        <v>87</v>
      </c>
      <c r="AW1428" s="13" t="s">
        <v>34</v>
      </c>
      <c r="AX1428" s="13" t="s">
        <v>79</v>
      </c>
      <c r="AY1428" s="242" t="s">
        <v>151</v>
      </c>
    </row>
    <row r="1429" s="14" customFormat="1">
      <c r="A1429" s="14"/>
      <c r="B1429" s="243"/>
      <c r="C1429" s="244"/>
      <c r="D1429" s="234" t="s">
        <v>160</v>
      </c>
      <c r="E1429" s="245" t="s">
        <v>1</v>
      </c>
      <c r="F1429" s="246" t="s">
        <v>1711</v>
      </c>
      <c r="G1429" s="244"/>
      <c r="H1429" s="247">
        <v>1</v>
      </c>
      <c r="I1429" s="248"/>
      <c r="J1429" s="244"/>
      <c r="K1429" s="244"/>
      <c r="L1429" s="249"/>
      <c r="M1429" s="250"/>
      <c r="N1429" s="251"/>
      <c r="O1429" s="251"/>
      <c r="P1429" s="251"/>
      <c r="Q1429" s="251"/>
      <c r="R1429" s="251"/>
      <c r="S1429" s="251"/>
      <c r="T1429" s="252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3" t="s">
        <v>160</v>
      </c>
      <c r="AU1429" s="253" t="s">
        <v>89</v>
      </c>
      <c r="AV1429" s="14" t="s">
        <v>89</v>
      </c>
      <c r="AW1429" s="14" t="s">
        <v>34</v>
      </c>
      <c r="AX1429" s="14" t="s">
        <v>87</v>
      </c>
      <c r="AY1429" s="253" t="s">
        <v>151</v>
      </c>
    </row>
    <row r="1430" s="2" customFormat="1" ht="16.5" customHeight="1">
      <c r="A1430" s="39"/>
      <c r="B1430" s="40"/>
      <c r="C1430" s="219" t="s">
        <v>1712</v>
      </c>
      <c r="D1430" s="219" t="s">
        <v>153</v>
      </c>
      <c r="E1430" s="220" t="s">
        <v>1713</v>
      </c>
      <c r="F1430" s="221" t="s">
        <v>1714</v>
      </c>
      <c r="G1430" s="222" t="s">
        <v>180</v>
      </c>
      <c r="H1430" s="223">
        <v>0.0080000000000000002</v>
      </c>
      <c r="I1430" s="224"/>
      <c r="J1430" s="225">
        <f>ROUND(I1430*H1430,2)</f>
        <v>0</v>
      </c>
      <c r="K1430" s="221" t="s">
        <v>157</v>
      </c>
      <c r="L1430" s="45"/>
      <c r="M1430" s="226" t="s">
        <v>1</v>
      </c>
      <c r="N1430" s="227" t="s">
        <v>44</v>
      </c>
      <c r="O1430" s="92"/>
      <c r="P1430" s="228">
        <f>O1430*H1430</f>
        <v>0</v>
      </c>
      <c r="Q1430" s="228">
        <v>0</v>
      </c>
      <c r="R1430" s="228">
        <f>Q1430*H1430</f>
        <v>0</v>
      </c>
      <c r="S1430" s="228">
        <v>0</v>
      </c>
      <c r="T1430" s="229">
        <f>S1430*H1430</f>
        <v>0</v>
      </c>
      <c r="U1430" s="39"/>
      <c r="V1430" s="39"/>
      <c r="W1430" s="39"/>
      <c r="X1430" s="39"/>
      <c r="Y1430" s="39"/>
      <c r="Z1430" s="39"/>
      <c r="AA1430" s="39"/>
      <c r="AB1430" s="39"/>
      <c r="AC1430" s="39"/>
      <c r="AD1430" s="39"/>
      <c r="AE1430" s="39"/>
      <c r="AR1430" s="230" t="s">
        <v>209</v>
      </c>
      <c r="AT1430" s="230" t="s">
        <v>153</v>
      </c>
      <c r="AU1430" s="230" t="s">
        <v>89</v>
      </c>
      <c r="AY1430" s="18" t="s">
        <v>151</v>
      </c>
      <c r="BE1430" s="231">
        <f>IF(N1430="základní",J1430,0)</f>
        <v>0</v>
      </c>
      <c r="BF1430" s="231">
        <f>IF(N1430="snížená",J1430,0)</f>
        <v>0</v>
      </c>
      <c r="BG1430" s="231">
        <f>IF(N1430="zákl. přenesená",J1430,0)</f>
        <v>0</v>
      </c>
      <c r="BH1430" s="231">
        <f>IF(N1430="sníž. přenesená",J1430,0)</f>
        <v>0</v>
      </c>
      <c r="BI1430" s="231">
        <f>IF(N1430="nulová",J1430,0)</f>
        <v>0</v>
      </c>
      <c r="BJ1430" s="18" t="s">
        <v>87</v>
      </c>
      <c r="BK1430" s="231">
        <f>ROUND(I1430*H1430,2)</f>
        <v>0</v>
      </c>
      <c r="BL1430" s="18" t="s">
        <v>209</v>
      </c>
      <c r="BM1430" s="230" t="s">
        <v>1715</v>
      </c>
    </row>
    <row r="1431" s="12" customFormat="1" ht="22.8" customHeight="1">
      <c r="A1431" s="12"/>
      <c r="B1431" s="203"/>
      <c r="C1431" s="204"/>
      <c r="D1431" s="205" t="s">
        <v>78</v>
      </c>
      <c r="E1431" s="217" t="s">
        <v>1716</v>
      </c>
      <c r="F1431" s="217" t="s">
        <v>1717</v>
      </c>
      <c r="G1431" s="204"/>
      <c r="H1431" s="204"/>
      <c r="I1431" s="207"/>
      <c r="J1431" s="218">
        <f>BK1431</f>
        <v>0</v>
      </c>
      <c r="K1431" s="204"/>
      <c r="L1431" s="209"/>
      <c r="M1431" s="210"/>
      <c r="N1431" s="211"/>
      <c r="O1431" s="211"/>
      <c r="P1431" s="212">
        <f>SUM(P1432:P1537)</f>
        <v>0</v>
      </c>
      <c r="Q1431" s="211"/>
      <c r="R1431" s="212">
        <f>SUM(R1432:R1537)</f>
        <v>5.8378814399999994</v>
      </c>
      <c r="S1431" s="211"/>
      <c r="T1431" s="213">
        <f>SUM(T1432:T1537)</f>
        <v>0</v>
      </c>
      <c r="U1431" s="12"/>
      <c r="V1431" s="12"/>
      <c r="W1431" s="12"/>
      <c r="X1431" s="12"/>
      <c r="Y1431" s="12"/>
      <c r="Z1431" s="12"/>
      <c r="AA1431" s="12"/>
      <c r="AB1431" s="12"/>
      <c r="AC1431" s="12"/>
      <c r="AD1431" s="12"/>
      <c r="AE1431" s="12"/>
      <c r="AR1431" s="214" t="s">
        <v>89</v>
      </c>
      <c r="AT1431" s="215" t="s">
        <v>78</v>
      </c>
      <c r="AU1431" s="215" t="s">
        <v>87</v>
      </c>
      <c r="AY1431" s="214" t="s">
        <v>151</v>
      </c>
      <c r="BK1431" s="216">
        <f>SUM(BK1432:BK1537)</f>
        <v>0</v>
      </c>
    </row>
    <row r="1432" s="2" customFormat="1" ht="16.5" customHeight="1">
      <c r="A1432" s="39"/>
      <c r="B1432" s="40"/>
      <c r="C1432" s="219" t="s">
        <v>1718</v>
      </c>
      <c r="D1432" s="219" t="s">
        <v>153</v>
      </c>
      <c r="E1432" s="220" t="s">
        <v>1719</v>
      </c>
      <c r="F1432" s="221" t="s">
        <v>1720</v>
      </c>
      <c r="G1432" s="222" t="s">
        <v>208</v>
      </c>
      <c r="H1432" s="223">
        <v>42</v>
      </c>
      <c r="I1432" s="224"/>
      <c r="J1432" s="225">
        <f>ROUND(I1432*H1432,2)</f>
        <v>0</v>
      </c>
      <c r="K1432" s="221" t="s">
        <v>157</v>
      </c>
      <c r="L1432" s="45"/>
      <c r="M1432" s="226" t="s">
        <v>1</v>
      </c>
      <c r="N1432" s="227" t="s">
        <v>44</v>
      </c>
      <c r="O1432" s="92"/>
      <c r="P1432" s="228">
        <f>O1432*H1432</f>
        <v>0</v>
      </c>
      <c r="Q1432" s="228">
        <v>0</v>
      </c>
      <c r="R1432" s="228">
        <f>Q1432*H1432</f>
        <v>0</v>
      </c>
      <c r="S1432" s="228">
        <v>0</v>
      </c>
      <c r="T1432" s="229">
        <f>S1432*H1432</f>
        <v>0</v>
      </c>
      <c r="U1432" s="39"/>
      <c r="V1432" s="39"/>
      <c r="W1432" s="39"/>
      <c r="X1432" s="39"/>
      <c r="Y1432" s="39"/>
      <c r="Z1432" s="39"/>
      <c r="AA1432" s="39"/>
      <c r="AB1432" s="39"/>
      <c r="AC1432" s="39"/>
      <c r="AD1432" s="39"/>
      <c r="AE1432" s="39"/>
      <c r="AR1432" s="230" t="s">
        <v>209</v>
      </c>
      <c r="AT1432" s="230" t="s">
        <v>153</v>
      </c>
      <c r="AU1432" s="230" t="s">
        <v>89</v>
      </c>
      <c r="AY1432" s="18" t="s">
        <v>151</v>
      </c>
      <c r="BE1432" s="231">
        <f>IF(N1432="základní",J1432,0)</f>
        <v>0</v>
      </c>
      <c r="BF1432" s="231">
        <f>IF(N1432="snížená",J1432,0)</f>
        <v>0</v>
      </c>
      <c r="BG1432" s="231">
        <f>IF(N1432="zákl. přenesená",J1432,0)</f>
        <v>0</v>
      </c>
      <c r="BH1432" s="231">
        <f>IF(N1432="sníž. přenesená",J1432,0)</f>
        <v>0</v>
      </c>
      <c r="BI1432" s="231">
        <f>IF(N1432="nulová",J1432,0)</f>
        <v>0</v>
      </c>
      <c r="BJ1432" s="18" t="s">
        <v>87</v>
      </c>
      <c r="BK1432" s="231">
        <f>ROUND(I1432*H1432,2)</f>
        <v>0</v>
      </c>
      <c r="BL1432" s="18" t="s">
        <v>209</v>
      </c>
      <c r="BM1432" s="230" t="s">
        <v>1721</v>
      </c>
    </row>
    <row r="1433" s="13" customFormat="1">
      <c r="A1433" s="13"/>
      <c r="B1433" s="232"/>
      <c r="C1433" s="233"/>
      <c r="D1433" s="234" t="s">
        <v>160</v>
      </c>
      <c r="E1433" s="235" t="s">
        <v>1</v>
      </c>
      <c r="F1433" s="236" t="s">
        <v>1722</v>
      </c>
      <c r="G1433" s="233"/>
      <c r="H1433" s="235" t="s">
        <v>1</v>
      </c>
      <c r="I1433" s="237"/>
      <c r="J1433" s="233"/>
      <c r="K1433" s="233"/>
      <c r="L1433" s="238"/>
      <c r="M1433" s="239"/>
      <c r="N1433" s="240"/>
      <c r="O1433" s="240"/>
      <c r="P1433" s="240"/>
      <c r="Q1433" s="240"/>
      <c r="R1433" s="240"/>
      <c r="S1433" s="240"/>
      <c r="T1433" s="241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2" t="s">
        <v>160</v>
      </c>
      <c r="AU1433" s="242" t="s">
        <v>89</v>
      </c>
      <c r="AV1433" s="13" t="s">
        <v>87</v>
      </c>
      <c r="AW1433" s="13" t="s">
        <v>34</v>
      </c>
      <c r="AX1433" s="13" t="s">
        <v>79</v>
      </c>
      <c r="AY1433" s="242" t="s">
        <v>151</v>
      </c>
    </row>
    <row r="1434" s="13" customFormat="1">
      <c r="A1434" s="13"/>
      <c r="B1434" s="232"/>
      <c r="C1434" s="233"/>
      <c r="D1434" s="234" t="s">
        <v>160</v>
      </c>
      <c r="E1434" s="235" t="s">
        <v>1</v>
      </c>
      <c r="F1434" s="236" t="s">
        <v>1723</v>
      </c>
      <c r="G1434" s="233"/>
      <c r="H1434" s="235" t="s">
        <v>1</v>
      </c>
      <c r="I1434" s="237"/>
      <c r="J1434" s="233"/>
      <c r="K1434" s="233"/>
      <c r="L1434" s="238"/>
      <c r="M1434" s="239"/>
      <c r="N1434" s="240"/>
      <c r="O1434" s="240"/>
      <c r="P1434" s="240"/>
      <c r="Q1434" s="240"/>
      <c r="R1434" s="240"/>
      <c r="S1434" s="240"/>
      <c r="T1434" s="241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2" t="s">
        <v>160</v>
      </c>
      <c r="AU1434" s="242" t="s">
        <v>89</v>
      </c>
      <c r="AV1434" s="13" t="s">
        <v>87</v>
      </c>
      <c r="AW1434" s="13" t="s">
        <v>34</v>
      </c>
      <c r="AX1434" s="13" t="s">
        <v>79</v>
      </c>
      <c r="AY1434" s="242" t="s">
        <v>151</v>
      </c>
    </row>
    <row r="1435" s="13" customFormat="1">
      <c r="A1435" s="13"/>
      <c r="B1435" s="232"/>
      <c r="C1435" s="233"/>
      <c r="D1435" s="234" t="s">
        <v>160</v>
      </c>
      <c r="E1435" s="235" t="s">
        <v>1</v>
      </c>
      <c r="F1435" s="236" t="s">
        <v>1724</v>
      </c>
      <c r="G1435" s="233"/>
      <c r="H1435" s="235" t="s">
        <v>1</v>
      </c>
      <c r="I1435" s="237"/>
      <c r="J1435" s="233"/>
      <c r="K1435" s="233"/>
      <c r="L1435" s="238"/>
      <c r="M1435" s="239"/>
      <c r="N1435" s="240"/>
      <c r="O1435" s="240"/>
      <c r="P1435" s="240"/>
      <c r="Q1435" s="240"/>
      <c r="R1435" s="240"/>
      <c r="S1435" s="240"/>
      <c r="T1435" s="241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2" t="s">
        <v>160</v>
      </c>
      <c r="AU1435" s="242" t="s">
        <v>89</v>
      </c>
      <c r="AV1435" s="13" t="s">
        <v>87</v>
      </c>
      <c r="AW1435" s="13" t="s">
        <v>34</v>
      </c>
      <c r="AX1435" s="13" t="s">
        <v>79</v>
      </c>
      <c r="AY1435" s="242" t="s">
        <v>151</v>
      </c>
    </row>
    <row r="1436" s="14" customFormat="1">
      <c r="A1436" s="14"/>
      <c r="B1436" s="243"/>
      <c r="C1436" s="244"/>
      <c r="D1436" s="234" t="s">
        <v>160</v>
      </c>
      <c r="E1436" s="245" t="s">
        <v>1</v>
      </c>
      <c r="F1436" s="246" t="s">
        <v>1725</v>
      </c>
      <c r="G1436" s="244"/>
      <c r="H1436" s="247">
        <v>16.875</v>
      </c>
      <c r="I1436" s="248"/>
      <c r="J1436" s="244"/>
      <c r="K1436" s="244"/>
      <c r="L1436" s="249"/>
      <c r="M1436" s="250"/>
      <c r="N1436" s="251"/>
      <c r="O1436" s="251"/>
      <c r="P1436" s="251"/>
      <c r="Q1436" s="251"/>
      <c r="R1436" s="251"/>
      <c r="S1436" s="251"/>
      <c r="T1436" s="252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3" t="s">
        <v>160</v>
      </c>
      <c r="AU1436" s="253" t="s">
        <v>89</v>
      </c>
      <c r="AV1436" s="14" t="s">
        <v>89</v>
      </c>
      <c r="AW1436" s="14" t="s">
        <v>34</v>
      </c>
      <c r="AX1436" s="14" t="s">
        <v>79</v>
      </c>
      <c r="AY1436" s="253" t="s">
        <v>151</v>
      </c>
    </row>
    <row r="1437" s="13" customFormat="1">
      <c r="A1437" s="13"/>
      <c r="B1437" s="232"/>
      <c r="C1437" s="233"/>
      <c r="D1437" s="234" t="s">
        <v>160</v>
      </c>
      <c r="E1437" s="235" t="s">
        <v>1</v>
      </c>
      <c r="F1437" s="236" t="s">
        <v>1726</v>
      </c>
      <c r="G1437" s="233"/>
      <c r="H1437" s="235" t="s">
        <v>1</v>
      </c>
      <c r="I1437" s="237"/>
      <c r="J1437" s="233"/>
      <c r="K1437" s="233"/>
      <c r="L1437" s="238"/>
      <c r="M1437" s="239"/>
      <c r="N1437" s="240"/>
      <c r="O1437" s="240"/>
      <c r="P1437" s="240"/>
      <c r="Q1437" s="240"/>
      <c r="R1437" s="240"/>
      <c r="S1437" s="240"/>
      <c r="T1437" s="241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2" t="s">
        <v>160</v>
      </c>
      <c r="AU1437" s="242" t="s">
        <v>89</v>
      </c>
      <c r="AV1437" s="13" t="s">
        <v>87</v>
      </c>
      <c r="AW1437" s="13" t="s">
        <v>34</v>
      </c>
      <c r="AX1437" s="13" t="s">
        <v>79</v>
      </c>
      <c r="AY1437" s="242" t="s">
        <v>151</v>
      </c>
    </row>
    <row r="1438" s="14" customFormat="1">
      <c r="A1438" s="14"/>
      <c r="B1438" s="243"/>
      <c r="C1438" s="244"/>
      <c r="D1438" s="234" t="s">
        <v>160</v>
      </c>
      <c r="E1438" s="245" t="s">
        <v>1</v>
      </c>
      <c r="F1438" s="246" t="s">
        <v>1727</v>
      </c>
      <c r="G1438" s="244"/>
      <c r="H1438" s="247">
        <v>21</v>
      </c>
      <c r="I1438" s="248"/>
      <c r="J1438" s="244"/>
      <c r="K1438" s="244"/>
      <c r="L1438" s="249"/>
      <c r="M1438" s="250"/>
      <c r="N1438" s="251"/>
      <c r="O1438" s="251"/>
      <c r="P1438" s="251"/>
      <c r="Q1438" s="251"/>
      <c r="R1438" s="251"/>
      <c r="S1438" s="251"/>
      <c r="T1438" s="252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3" t="s">
        <v>160</v>
      </c>
      <c r="AU1438" s="253" t="s">
        <v>89</v>
      </c>
      <c r="AV1438" s="14" t="s">
        <v>89</v>
      </c>
      <c r="AW1438" s="14" t="s">
        <v>34</v>
      </c>
      <c r="AX1438" s="14" t="s">
        <v>79</v>
      </c>
      <c r="AY1438" s="253" t="s">
        <v>151</v>
      </c>
    </row>
    <row r="1439" s="14" customFormat="1">
      <c r="A1439" s="14"/>
      <c r="B1439" s="243"/>
      <c r="C1439" s="244"/>
      <c r="D1439" s="234" t="s">
        <v>160</v>
      </c>
      <c r="E1439" s="245" t="s">
        <v>1</v>
      </c>
      <c r="F1439" s="246" t="s">
        <v>1728</v>
      </c>
      <c r="G1439" s="244"/>
      <c r="H1439" s="247">
        <v>4.125</v>
      </c>
      <c r="I1439" s="248"/>
      <c r="J1439" s="244"/>
      <c r="K1439" s="244"/>
      <c r="L1439" s="249"/>
      <c r="M1439" s="250"/>
      <c r="N1439" s="251"/>
      <c r="O1439" s="251"/>
      <c r="P1439" s="251"/>
      <c r="Q1439" s="251"/>
      <c r="R1439" s="251"/>
      <c r="S1439" s="251"/>
      <c r="T1439" s="252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3" t="s">
        <v>160</v>
      </c>
      <c r="AU1439" s="253" t="s">
        <v>89</v>
      </c>
      <c r="AV1439" s="14" t="s">
        <v>89</v>
      </c>
      <c r="AW1439" s="14" t="s">
        <v>34</v>
      </c>
      <c r="AX1439" s="14" t="s">
        <v>79</v>
      </c>
      <c r="AY1439" s="253" t="s">
        <v>151</v>
      </c>
    </row>
    <row r="1440" s="15" customFormat="1">
      <c r="A1440" s="15"/>
      <c r="B1440" s="254"/>
      <c r="C1440" s="255"/>
      <c r="D1440" s="234" t="s">
        <v>160</v>
      </c>
      <c r="E1440" s="256" t="s">
        <v>1</v>
      </c>
      <c r="F1440" s="257" t="s">
        <v>166</v>
      </c>
      <c r="G1440" s="255"/>
      <c r="H1440" s="258">
        <v>42</v>
      </c>
      <c r="I1440" s="259"/>
      <c r="J1440" s="255"/>
      <c r="K1440" s="255"/>
      <c r="L1440" s="260"/>
      <c r="M1440" s="261"/>
      <c r="N1440" s="262"/>
      <c r="O1440" s="262"/>
      <c r="P1440" s="262"/>
      <c r="Q1440" s="262"/>
      <c r="R1440" s="262"/>
      <c r="S1440" s="262"/>
      <c r="T1440" s="263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64" t="s">
        <v>160</v>
      </c>
      <c r="AU1440" s="264" t="s">
        <v>89</v>
      </c>
      <c r="AV1440" s="15" t="s">
        <v>158</v>
      </c>
      <c r="AW1440" s="15" t="s">
        <v>34</v>
      </c>
      <c r="AX1440" s="15" t="s">
        <v>87</v>
      </c>
      <c r="AY1440" s="264" t="s">
        <v>151</v>
      </c>
    </row>
    <row r="1441" s="2" customFormat="1" ht="16.5" customHeight="1">
      <c r="A1441" s="39"/>
      <c r="B1441" s="40"/>
      <c r="C1441" s="219" t="s">
        <v>1729</v>
      </c>
      <c r="D1441" s="219" t="s">
        <v>153</v>
      </c>
      <c r="E1441" s="220" t="s">
        <v>1730</v>
      </c>
      <c r="F1441" s="221" t="s">
        <v>1731</v>
      </c>
      <c r="G1441" s="222" t="s">
        <v>208</v>
      </c>
      <c r="H1441" s="223">
        <v>42</v>
      </c>
      <c r="I1441" s="224"/>
      <c r="J1441" s="225">
        <f>ROUND(I1441*H1441,2)</f>
        <v>0</v>
      </c>
      <c r="K1441" s="221" t="s">
        <v>157</v>
      </c>
      <c r="L1441" s="45"/>
      <c r="M1441" s="226" t="s">
        <v>1</v>
      </c>
      <c r="N1441" s="227" t="s">
        <v>44</v>
      </c>
      <c r="O1441" s="92"/>
      <c r="P1441" s="228">
        <f>O1441*H1441</f>
        <v>0</v>
      </c>
      <c r="Q1441" s="228">
        <v>0.00020000000000000001</v>
      </c>
      <c r="R1441" s="228">
        <f>Q1441*H1441</f>
        <v>0.0084000000000000012</v>
      </c>
      <c r="S1441" s="228">
        <v>0</v>
      </c>
      <c r="T1441" s="229">
        <f>S1441*H1441</f>
        <v>0</v>
      </c>
      <c r="U1441" s="39"/>
      <c r="V1441" s="39"/>
      <c r="W1441" s="39"/>
      <c r="X1441" s="39"/>
      <c r="Y1441" s="39"/>
      <c r="Z1441" s="39"/>
      <c r="AA1441" s="39"/>
      <c r="AB1441" s="39"/>
      <c r="AC1441" s="39"/>
      <c r="AD1441" s="39"/>
      <c r="AE1441" s="39"/>
      <c r="AR1441" s="230" t="s">
        <v>209</v>
      </c>
      <c r="AT1441" s="230" t="s">
        <v>153</v>
      </c>
      <c r="AU1441" s="230" t="s">
        <v>89</v>
      </c>
      <c r="AY1441" s="18" t="s">
        <v>151</v>
      </c>
      <c r="BE1441" s="231">
        <f>IF(N1441="základní",J1441,0)</f>
        <v>0</v>
      </c>
      <c r="BF1441" s="231">
        <f>IF(N1441="snížená",J1441,0)</f>
        <v>0</v>
      </c>
      <c r="BG1441" s="231">
        <f>IF(N1441="zákl. přenesená",J1441,0)</f>
        <v>0</v>
      </c>
      <c r="BH1441" s="231">
        <f>IF(N1441="sníž. přenesená",J1441,0)</f>
        <v>0</v>
      </c>
      <c r="BI1441" s="231">
        <f>IF(N1441="nulová",J1441,0)</f>
        <v>0</v>
      </c>
      <c r="BJ1441" s="18" t="s">
        <v>87</v>
      </c>
      <c r="BK1441" s="231">
        <f>ROUND(I1441*H1441,2)</f>
        <v>0</v>
      </c>
      <c r="BL1441" s="18" t="s">
        <v>209</v>
      </c>
      <c r="BM1441" s="230" t="s">
        <v>1732</v>
      </c>
    </row>
    <row r="1442" s="13" customFormat="1">
      <c r="A1442" s="13"/>
      <c r="B1442" s="232"/>
      <c r="C1442" s="233"/>
      <c r="D1442" s="234" t="s">
        <v>160</v>
      </c>
      <c r="E1442" s="235" t="s">
        <v>1</v>
      </c>
      <c r="F1442" s="236" t="s">
        <v>1733</v>
      </c>
      <c r="G1442" s="233"/>
      <c r="H1442" s="235" t="s">
        <v>1</v>
      </c>
      <c r="I1442" s="237"/>
      <c r="J1442" s="233"/>
      <c r="K1442" s="233"/>
      <c r="L1442" s="238"/>
      <c r="M1442" s="239"/>
      <c r="N1442" s="240"/>
      <c r="O1442" s="240"/>
      <c r="P1442" s="240"/>
      <c r="Q1442" s="240"/>
      <c r="R1442" s="240"/>
      <c r="S1442" s="240"/>
      <c r="T1442" s="241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2" t="s">
        <v>160</v>
      </c>
      <c r="AU1442" s="242" t="s">
        <v>89</v>
      </c>
      <c r="AV1442" s="13" t="s">
        <v>87</v>
      </c>
      <c r="AW1442" s="13" t="s">
        <v>34</v>
      </c>
      <c r="AX1442" s="13" t="s">
        <v>79</v>
      </c>
      <c r="AY1442" s="242" t="s">
        <v>151</v>
      </c>
    </row>
    <row r="1443" s="14" customFormat="1">
      <c r="A1443" s="14"/>
      <c r="B1443" s="243"/>
      <c r="C1443" s="244"/>
      <c r="D1443" s="234" t="s">
        <v>160</v>
      </c>
      <c r="E1443" s="245" t="s">
        <v>1</v>
      </c>
      <c r="F1443" s="246" t="s">
        <v>1314</v>
      </c>
      <c r="G1443" s="244"/>
      <c r="H1443" s="247">
        <v>42</v>
      </c>
      <c r="I1443" s="248"/>
      <c r="J1443" s="244"/>
      <c r="K1443" s="244"/>
      <c r="L1443" s="249"/>
      <c r="M1443" s="250"/>
      <c r="N1443" s="251"/>
      <c r="O1443" s="251"/>
      <c r="P1443" s="251"/>
      <c r="Q1443" s="251"/>
      <c r="R1443" s="251"/>
      <c r="S1443" s="251"/>
      <c r="T1443" s="252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3" t="s">
        <v>160</v>
      </c>
      <c r="AU1443" s="253" t="s">
        <v>89</v>
      </c>
      <c r="AV1443" s="14" t="s">
        <v>89</v>
      </c>
      <c r="AW1443" s="14" t="s">
        <v>34</v>
      </c>
      <c r="AX1443" s="14" t="s">
        <v>87</v>
      </c>
      <c r="AY1443" s="253" t="s">
        <v>151</v>
      </c>
    </row>
    <row r="1444" s="2" customFormat="1">
      <c r="A1444" s="39"/>
      <c r="B1444" s="40"/>
      <c r="C1444" s="219" t="s">
        <v>1734</v>
      </c>
      <c r="D1444" s="219" t="s">
        <v>153</v>
      </c>
      <c r="E1444" s="220" t="s">
        <v>1735</v>
      </c>
      <c r="F1444" s="221" t="s">
        <v>1736</v>
      </c>
      <c r="G1444" s="222" t="s">
        <v>208</v>
      </c>
      <c r="H1444" s="223">
        <v>28</v>
      </c>
      <c r="I1444" s="224"/>
      <c r="J1444" s="225">
        <f>ROUND(I1444*H1444,2)</f>
        <v>0</v>
      </c>
      <c r="K1444" s="221" t="s">
        <v>157</v>
      </c>
      <c r="L1444" s="45"/>
      <c r="M1444" s="226" t="s">
        <v>1</v>
      </c>
      <c r="N1444" s="227" t="s">
        <v>44</v>
      </c>
      <c r="O1444" s="92"/>
      <c r="P1444" s="228">
        <f>O1444*H1444</f>
        <v>0</v>
      </c>
      <c r="Q1444" s="228">
        <v>0</v>
      </c>
      <c r="R1444" s="228">
        <f>Q1444*H1444</f>
        <v>0</v>
      </c>
      <c r="S1444" s="228">
        <v>0</v>
      </c>
      <c r="T1444" s="229">
        <f>S1444*H1444</f>
        <v>0</v>
      </c>
      <c r="U1444" s="39"/>
      <c r="V1444" s="39"/>
      <c r="W1444" s="39"/>
      <c r="X1444" s="39"/>
      <c r="Y1444" s="39"/>
      <c r="Z1444" s="39"/>
      <c r="AA1444" s="39"/>
      <c r="AB1444" s="39"/>
      <c r="AC1444" s="39"/>
      <c r="AD1444" s="39"/>
      <c r="AE1444" s="39"/>
      <c r="AR1444" s="230" t="s">
        <v>209</v>
      </c>
      <c r="AT1444" s="230" t="s">
        <v>153</v>
      </c>
      <c r="AU1444" s="230" t="s">
        <v>89</v>
      </c>
      <c r="AY1444" s="18" t="s">
        <v>151</v>
      </c>
      <c r="BE1444" s="231">
        <f>IF(N1444="základní",J1444,0)</f>
        <v>0</v>
      </c>
      <c r="BF1444" s="231">
        <f>IF(N1444="snížená",J1444,0)</f>
        <v>0</v>
      </c>
      <c r="BG1444" s="231">
        <f>IF(N1444="zákl. přenesená",J1444,0)</f>
        <v>0</v>
      </c>
      <c r="BH1444" s="231">
        <f>IF(N1444="sníž. přenesená",J1444,0)</f>
        <v>0</v>
      </c>
      <c r="BI1444" s="231">
        <f>IF(N1444="nulová",J1444,0)</f>
        <v>0</v>
      </c>
      <c r="BJ1444" s="18" t="s">
        <v>87</v>
      </c>
      <c r="BK1444" s="231">
        <f>ROUND(I1444*H1444,2)</f>
        <v>0</v>
      </c>
      <c r="BL1444" s="18" t="s">
        <v>209</v>
      </c>
      <c r="BM1444" s="230" t="s">
        <v>1737</v>
      </c>
    </row>
    <row r="1445" s="13" customFormat="1">
      <c r="A1445" s="13"/>
      <c r="B1445" s="232"/>
      <c r="C1445" s="233"/>
      <c r="D1445" s="234" t="s">
        <v>160</v>
      </c>
      <c r="E1445" s="235" t="s">
        <v>1</v>
      </c>
      <c r="F1445" s="236" t="s">
        <v>1508</v>
      </c>
      <c r="G1445" s="233"/>
      <c r="H1445" s="235" t="s">
        <v>1</v>
      </c>
      <c r="I1445" s="237"/>
      <c r="J1445" s="233"/>
      <c r="K1445" s="233"/>
      <c r="L1445" s="238"/>
      <c r="M1445" s="239"/>
      <c r="N1445" s="240"/>
      <c r="O1445" s="240"/>
      <c r="P1445" s="240"/>
      <c r="Q1445" s="240"/>
      <c r="R1445" s="240"/>
      <c r="S1445" s="240"/>
      <c r="T1445" s="241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2" t="s">
        <v>160</v>
      </c>
      <c r="AU1445" s="242" t="s">
        <v>89</v>
      </c>
      <c r="AV1445" s="13" t="s">
        <v>87</v>
      </c>
      <c r="AW1445" s="13" t="s">
        <v>34</v>
      </c>
      <c r="AX1445" s="13" t="s">
        <v>79</v>
      </c>
      <c r="AY1445" s="242" t="s">
        <v>151</v>
      </c>
    </row>
    <row r="1446" s="13" customFormat="1">
      <c r="A1446" s="13"/>
      <c r="B1446" s="232"/>
      <c r="C1446" s="233"/>
      <c r="D1446" s="234" t="s">
        <v>160</v>
      </c>
      <c r="E1446" s="235" t="s">
        <v>1</v>
      </c>
      <c r="F1446" s="236" t="s">
        <v>1738</v>
      </c>
      <c r="G1446" s="233"/>
      <c r="H1446" s="235" t="s">
        <v>1</v>
      </c>
      <c r="I1446" s="237"/>
      <c r="J1446" s="233"/>
      <c r="K1446" s="233"/>
      <c r="L1446" s="238"/>
      <c r="M1446" s="239"/>
      <c r="N1446" s="240"/>
      <c r="O1446" s="240"/>
      <c r="P1446" s="240"/>
      <c r="Q1446" s="240"/>
      <c r="R1446" s="240"/>
      <c r="S1446" s="240"/>
      <c r="T1446" s="241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2" t="s">
        <v>160</v>
      </c>
      <c r="AU1446" s="242" t="s">
        <v>89</v>
      </c>
      <c r="AV1446" s="13" t="s">
        <v>87</v>
      </c>
      <c r="AW1446" s="13" t="s">
        <v>34</v>
      </c>
      <c r="AX1446" s="13" t="s">
        <v>79</v>
      </c>
      <c r="AY1446" s="242" t="s">
        <v>151</v>
      </c>
    </row>
    <row r="1447" s="14" customFormat="1">
      <c r="A1447" s="14"/>
      <c r="B1447" s="243"/>
      <c r="C1447" s="244"/>
      <c r="D1447" s="234" t="s">
        <v>160</v>
      </c>
      <c r="E1447" s="245" t="s">
        <v>1</v>
      </c>
      <c r="F1447" s="246" t="s">
        <v>1739</v>
      </c>
      <c r="G1447" s="244"/>
      <c r="H1447" s="247">
        <v>18</v>
      </c>
      <c r="I1447" s="248"/>
      <c r="J1447" s="244"/>
      <c r="K1447" s="244"/>
      <c r="L1447" s="249"/>
      <c r="M1447" s="250"/>
      <c r="N1447" s="251"/>
      <c r="O1447" s="251"/>
      <c r="P1447" s="251"/>
      <c r="Q1447" s="251"/>
      <c r="R1447" s="251"/>
      <c r="S1447" s="251"/>
      <c r="T1447" s="252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3" t="s">
        <v>160</v>
      </c>
      <c r="AU1447" s="253" t="s">
        <v>89</v>
      </c>
      <c r="AV1447" s="14" t="s">
        <v>89</v>
      </c>
      <c r="AW1447" s="14" t="s">
        <v>34</v>
      </c>
      <c r="AX1447" s="14" t="s">
        <v>79</v>
      </c>
      <c r="AY1447" s="253" t="s">
        <v>151</v>
      </c>
    </row>
    <row r="1448" s="13" customFormat="1">
      <c r="A1448" s="13"/>
      <c r="B1448" s="232"/>
      <c r="C1448" s="233"/>
      <c r="D1448" s="234" t="s">
        <v>160</v>
      </c>
      <c r="E1448" s="235" t="s">
        <v>1</v>
      </c>
      <c r="F1448" s="236" t="s">
        <v>1740</v>
      </c>
      <c r="G1448" s="233"/>
      <c r="H1448" s="235" t="s">
        <v>1</v>
      </c>
      <c r="I1448" s="237"/>
      <c r="J1448" s="233"/>
      <c r="K1448" s="233"/>
      <c r="L1448" s="238"/>
      <c r="M1448" s="239"/>
      <c r="N1448" s="240"/>
      <c r="O1448" s="240"/>
      <c r="P1448" s="240"/>
      <c r="Q1448" s="240"/>
      <c r="R1448" s="240"/>
      <c r="S1448" s="240"/>
      <c r="T1448" s="241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2" t="s">
        <v>160</v>
      </c>
      <c r="AU1448" s="242" t="s">
        <v>89</v>
      </c>
      <c r="AV1448" s="13" t="s">
        <v>87</v>
      </c>
      <c r="AW1448" s="13" t="s">
        <v>34</v>
      </c>
      <c r="AX1448" s="13" t="s">
        <v>79</v>
      </c>
      <c r="AY1448" s="242" t="s">
        <v>151</v>
      </c>
    </row>
    <row r="1449" s="14" customFormat="1">
      <c r="A1449" s="14"/>
      <c r="B1449" s="243"/>
      <c r="C1449" s="244"/>
      <c r="D1449" s="234" t="s">
        <v>160</v>
      </c>
      <c r="E1449" s="245" t="s">
        <v>1</v>
      </c>
      <c r="F1449" s="246" t="s">
        <v>814</v>
      </c>
      <c r="G1449" s="244"/>
      <c r="H1449" s="247">
        <v>10</v>
      </c>
      <c r="I1449" s="248"/>
      <c r="J1449" s="244"/>
      <c r="K1449" s="244"/>
      <c r="L1449" s="249"/>
      <c r="M1449" s="250"/>
      <c r="N1449" s="251"/>
      <c r="O1449" s="251"/>
      <c r="P1449" s="251"/>
      <c r="Q1449" s="251"/>
      <c r="R1449" s="251"/>
      <c r="S1449" s="251"/>
      <c r="T1449" s="252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3" t="s">
        <v>160</v>
      </c>
      <c r="AU1449" s="253" t="s">
        <v>89</v>
      </c>
      <c r="AV1449" s="14" t="s">
        <v>89</v>
      </c>
      <c r="AW1449" s="14" t="s">
        <v>34</v>
      </c>
      <c r="AX1449" s="14" t="s">
        <v>79</v>
      </c>
      <c r="AY1449" s="253" t="s">
        <v>151</v>
      </c>
    </row>
    <row r="1450" s="15" customFormat="1">
      <c r="A1450" s="15"/>
      <c r="B1450" s="254"/>
      <c r="C1450" s="255"/>
      <c r="D1450" s="234" t="s">
        <v>160</v>
      </c>
      <c r="E1450" s="256" t="s">
        <v>1</v>
      </c>
      <c r="F1450" s="257" t="s">
        <v>166</v>
      </c>
      <c r="G1450" s="255"/>
      <c r="H1450" s="258">
        <v>28</v>
      </c>
      <c r="I1450" s="259"/>
      <c r="J1450" s="255"/>
      <c r="K1450" s="255"/>
      <c r="L1450" s="260"/>
      <c r="M1450" s="261"/>
      <c r="N1450" s="262"/>
      <c r="O1450" s="262"/>
      <c r="P1450" s="262"/>
      <c r="Q1450" s="262"/>
      <c r="R1450" s="262"/>
      <c r="S1450" s="262"/>
      <c r="T1450" s="263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4" t="s">
        <v>160</v>
      </c>
      <c r="AU1450" s="264" t="s">
        <v>89</v>
      </c>
      <c r="AV1450" s="15" t="s">
        <v>158</v>
      </c>
      <c r="AW1450" s="15" t="s">
        <v>34</v>
      </c>
      <c r="AX1450" s="15" t="s">
        <v>87</v>
      </c>
      <c r="AY1450" s="264" t="s">
        <v>151</v>
      </c>
    </row>
    <row r="1451" s="2" customFormat="1" ht="16.5" customHeight="1">
      <c r="A1451" s="39"/>
      <c r="B1451" s="40"/>
      <c r="C1451" s="219" t="s">
        <v>1741</v>
      </c>
      <c r="D1451" s="219" t="s">
        <v>153</v>
      </c>
      <c r="E1451" s="220" t="s">
        <v>1742</v>
      </c>
      <c r="F1451" s="221" t="s">
        <v>1743</v>
      </c>
      <c r="G1451" s="222" t="s">
        <v>388</v>
      </c>
      <c r="H1451" s="223">
        <v>1260</v>
      </c>
      <c r="I1451" s="224"/>
      <c r="J1451" s="225">
        <f>ROUND(I1451*H1451,2)</f>
        <v>0</v>
      </c>
      <c r="K1451" s="221" t="s">
        <v>157</v>
      </c>
      <c r="L1451" s="45"/>
      <c r="M1451" s="226" t="s">
        <v>1</v>
      </c>
      <c r="N1451" s="227" t="s">
        <v>44</v>
      </c>
      <c r="O1451" s="92"/>
      <c r="P1451" s="228">
        <f>O1451*H1451</f>
        <v>0</v>
      </c>
      <c r="Q1451" s="228">
        <v>1.0000000000000001E-05</v>
      </c>
      <c r="R1451" s="228">
        <f>Q1451*H1451</f>
        <v>0.012600000000000002</v>
      </c>
      <c r="S1451" s="228">
        <v>0</v>
      </c>
      <c r="T1451" s="229">
        <f>S1451*H1451</f>
        <v>0</v>
      </c>
      <c r="U1451" s="39"/>
      <c r="V1451" s="39"/>
      <c r="W1451" s="39"/>
      <c r="X1451" s="39"/>
      <c r="Y1451" s="39"/>
      <c r="Z1451" s="39"/>
      <c r="AA1451" s="39"/>
      <c r="AB1451" s="39"/>
      <c r="AC1451" s="39"/>
      <c r="AD1451" s="39"/>
      <c r="AE1451" s="39"/>
      <c r="AR1451" s="230" t="s">
        <v>209</v>
      </c>
      <c r="AT1451" s="230" t="s">
        <v>153</v>
      </c>
      <c r="AU1451" s="230" t="s">
        <v>89</v>
      </c>
      <c r="AY1451" s="18" t="s">
        <v>151</v>
      </c>
      <c r="BE1451" s="231">
        <f>IF(N1451="základní",J1451,0)</f>
        <v>0</v>
      </c>
      <c r="BF1451" s="231">
        <f>IF(N1451="snížená",J1451,0)</f>
        <v>0</v>
      </c>
      <c r="BG1451" s="231">
        <f>IF(N1451="zákl. přenesená",J1451,0)</f>
        <v>0</v>
      </c>
      <c r="BH1451" s="231">
        <f>IF(N1451="sníž. přenesená",J1451,0)</f>
        <v>0</v>
      </c>
      <c r="BI1451" s="231">
        <f>IF(N1451="nulová",J1451,0)</f>
        <v>0</v>
      </c>
      <c r="BJ1451" s="18" t="s">
        <v>87</v>
      </c>
      <c r="BK1451" s="231">
        <f>ROUND(I1451*H1451,2)</f>
        <v>0</v>
      </c>
      <c r="BL1451" s="18" t="s">
        <v>209</v>
      </c>
      <c r="BM1451" s="230" t="s">
        <v>1744</v>
      </c>
    </row>
    <row r="1452" s="13" customFormat="1">
      <c r="A1452" s="13"/>
      <c r="B1452" s="232"/>
      <c r="C1452" s="233"/>
      <c r="D1452" s="234" t="s">
        <v>160</v>
      </c>
      <c r="E1452" s="235" t="s">
        <v>1</v>
      </c>
      <c r="F1452" s="236" t="s">
        <v>1745</v>
      </c>
      <c r="G1452" s="233"/>
      <c r="H1452" s="235" t="s">
        <v>1</v>
      </c>
      <c r="I1452" s="237"/>
      <c r="J1452" s="233"/>
      <c r="K1452" s="233"/>
      <c r="L1452" s="238"/>
      <c r="M1452" s="239"/>
      <c r="N1452" s="240"/>
      <c r="O1452" s="240"/>
      <c r="P1452" s="240"/>
      <c r="Q1452" s="240"/>
      <c r="R1452" s="240"/>
      <c r="S1452" s="240"/>
      <c r="T1452" s="241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2" t="s">
        <v>160</v>
      </c>
      <c r="AU1452" s="242" t="s">
        <v>89</v>
      </c>
      <c r="AV1452" s="13" t="s">
        <v>87</v>
      </c>
      <c r="AW1452" s="13" t="s">
        <v>34</v>
      </c>
      <c r="AX1452" s="13" t="s">
        <v>79</v>
      </c>
      <c r="AY1452" s="242" t="s">
        <v>151</v>
      </c>
    </row>
    <row r="1453" s="13" customFormat="1">
      <c r="A1453" s="13"/>
      <c r="B1453" s="232"/>
      <c r="C1453" s="233"/>
      <c r="D1453" s="234" t="s">
        <v>160</v>
      </c>
      <c r="E1453" s="235" t="s">
        <v>1</v>
      </c>
      <c r="F1453" s="236" t="s">
        <v>1746</v>
      </c>
      <c r="G1453" s="233"/>
      <c r="H1453" s="235" t="s">
        <v>1</v>
      </c>
      <c r="I1453" s="237"/>
      <c r="J1453" s="233"/>
      <c r="K1453" s="233"/>
      <c r="L1453" s="238"/>
      <c r="M1453" s="239"/>
      <c r="N1453" s="240"/>
      <c r="O1453" s="240"/>
      <c r="P1453" s="240"/>
      <c r="Q1453" s="240"/>
      <c r="R1453" s="240"/>
      <c r="S1453" s="240"/>
      <c r="T1453" s="241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2" t="s">
        <v>160</v>
      </c>
      <c r="AU1453" s="242" t="s">
        <v>89</v>
      </c>
      <c r="AV1453" s="13" t="s">
        <v>87</v>
      </c>
      <c r="AW1453" s="13" t="s">
        <v>34</v>
      </c>
      <c r="AX1453" s="13" t="s">
        <v>79</v>
      </c>
      <c r="AY1453" s="242" t="s">
        <v>151</v>
      </c>
    </row>
    <row r="1454" s="14" customFormat="1">
      <c r="A1454" s="14"/>
      <c r="B1454" s="243"/>
      <c r="C1454" s="244"/>
      <c r="D1454" s="234" t="s">
        <v>160</v>
      </c>
      <c r="E1454" s="245" t="s">
        <v>1</v>
      </c>
      <c r="F1454" s="246" t="s">
        <v>1747</v>
      </c>
      <c r="G1454" s="244"/>
      <c r="H1454" s="247">
        <v>635</v>
      </c>
      <c r="I1454" s="248"/>
      <c r="J1454" s="244"/>
      <c r="K1454" s="244"/>
      <c r="L1454" s="249"/>
      <c r="M1454" s="250"/>
      <c r="N1454" s="251"/>
      <c r="O1454" s="251"/>
      <c r="P1454" s="251"/>
      <c r="Q1454" s="251"/>
      <c r="R1454" s="251"/>
      <c r="S1454" s="251"/>
      <c r="T1454" s="252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3" t="s">
        <v>160</v>
      </c>
      <c r="AU1454" s="253" t="s">
        <v>89</v>
      </c>
      <c r="AV1454" s="14" t="s">
        <v>89</v>
      </c>
      <c r="AW1454" s="14" t="s">
        <v>34</v>
      </c>
      <c r="AX1454" s="14" t="s">
        <v>79</v>
      </c>
      <c r="AY1454" s="253" t="s">
        <v>151</v>
      </c>
    </row>
    <row r="1455" s="13" customFormat="1">
      <c r="A1455" s="13"/>
      <c r="B1455" s="232"/>
      <c r="C1455" s="233"/>
      <c r="D1455" s="234" t="s">
        <v>160</v>
      </c>
      <c r="E1455" s="235" t="s">
        <v>1</v>
      </c>
      <c r="F1455" s="236" t="s">
        <v>1748</v>
      </c>
      <c r="G1455" s="233"/>
      <c r="H1455" s="235" t="s">
        <v>1</v>
      </c>
      <c r="I1455" s="237"/>
      <c r="J1455" s="233"/>
      <c r="K1455" s="233"/>
      <c r="L1455" s="238"/>
      <c r="M1455" s="239"/>
      <c r="N1455" s="240"/>
      <c r="O1455" s="240"/>
      <c r="P1455" s="240"/>
      <c r="Q1455" s="240"/>
      <c r="R1455" s="240"/>
      <c r="S1455" s="240"/>
      <c r="T1455" s="241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2" t="s">
        <v>160</v>
      </c>
      <c r="AU1455" s="242" t="s">
        <v>89</v>
      </c>
      <c r="AV1455" s="13" t="s">
        <v>87</v>
      </c>
      <c r="AW1455" s="13" t="s">
        <v>34</v>
      </c>
      <c r="AX1455" s="13" t="s">
        <v>79</v>
      </c>
      <c r="AY1455" s="242" t="s">
        <v>151</v>
      </c>
    </row>
    <row r="1456" s="16" customFormat="1">
      <c r="A1456" s="16"/>
      <c r="B1456" s="275"/>
      <c r="C1456" s="276"/>
      <c r="D1456" s="234" t="s">
        <v>160</v>
      </c>
      <c r="E1456" s="277" t="s">
        <v>1</v>
      </c>
      <c r="F1456" s="278" t="s">
        <v>432</v>
      </c>
      <c r="G1456" s="276"/>
      <c r="H1456" s="279">
        <v>635</v>
      </c>
      <c r="I1456" s="280"/>
      <c r="J1456" s="276"/>
      <c r="K1456" s="276"/>
      <c r="L1456" s="281"/>
      <c r="M1456" s="282"/>
      <c r="N1456" s="283"/>
      <c r="O1456" s="283"/>
      <c r="P1456" s="283"/>
      <c r="Q1456" s="283"/>
      <c r="R1456" s="283"/>
      <c r="S1456" s="283"/>
      <c r="T1456" s="284"/>
      <c r="U1456" s="16"/>
      <c r="V1456" s="16"/>
      <c r="W1456" s="16"/>
      <c r="X1456" s="16"/>
      <c r="Y1456" s="16"/>
      <c r="Z1456" s="16"/>
      <c r="AA1456" s="16"/>
      <c r="AB1456" s="16"/>
      <c r="AC1456" s="16"/>
      <c r="AD1456" s="16"/>
      <c r="AE1456" s="16"/>
      <c r="AT1456" s="285" t="s">
        <v>160</v>
      </c>
      <c r="AU1456" s="285" t="s">
        <v>89</v>
      </c>
      <c r="AV1456" s="16" t="s">
        <v>176</v>
      </c>
      <c r="AW1456" s="16" t="s">
        <v>34</v>
      </c>
      <c r="AX1456" s="16" t="s">
        <v>79</v>
      </c>
      <c r="AY1456" s="285" t="s">
        <v>151</v>
      </c>
    </row>
    <row r="1457" s="13" customFormat="1">
      <c r="A1457" s="13"/>
      <c r="B1457" s="232"/>
      <c r="C1457" s="233"/>
      <c r="D1457" s="234" t="s">
        <v>160</v>
      </c>
      <c r="E1457" s="235" t="s">
        <v>1</v>
      </c>
      <c r="F1457" s="236" t="s">
        <v>1749</v>
      </c>
      <c r="G1457" s="233"/>
      <c r="H1457" s="235" t="s">
        <v>1</v>
      </c>
      <c r="I1457" s="237"/>
      <c r="J1457" s="233"/>
      <c r="K1457" s="233"/>
      <c r="L1457" s="238"/>
      <c r="M1457" s="239"/>
      <c r="N1457" s="240"/>
      <c r="O1457" s="240"/>
      <c r="P1457" s="240"/>
      <c r="Q1457" s="240"/>
      <c r="R1457" s="240"/>
      <c r="S1457" s="240"/>
      <c r="T1457" s="241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2" t="s">
        <v>160</v>
      </c>
      <c r="AU1457" s="242" t="s">
        <v>89</v>
      </c>
      <c r="AV1457" s="13" t="s">
        <v>87</v>
      </c>
      <c r="AW1457" s="13" t="s">
        <v>34</v>
      </c>
      <c r="AX1457" s="13" t="s">
        <v>79</v>
      </c>
      <c r="AY1457" s="242" t="s">
        <v>151</v>
      </c>
    </row>
    <row r="1458" s="13" customFormat="1">
      <c r="A1458" s="13"/>
      <c r="B1458" s="232"/>
      <c r="C1458" s="233"/>
      <c r="D1458" s="234" t="s">
        <v>160</v>
      </c>
      <c r="E1458" s="235" t="s">
        <v>1</v>
      </c>
      <c r="F1458" s="236" t="s">
        <v>1750</v>
      </c>
      <c r="G1458" s="233"/>
      <c r="H1458" s="235" t="s">
        <v>1</v>
      </c>
      <c r="I1458" s="237"/>
      <c r="J1458" s="233"/>
      <c r="K1458" s="233"/>
      <c r="L1458" s="238"/>
      <c r="M1458" s="239"/>
      <c r="N1458" s="240"/>
      <c r="O1458" s="240"/>
      <c r="P1458" s="240"/>
      <c r="Q1458" s="240"/>
      <c r="R1458" s="240"/>
      <c r="S1458" s="240"/>
      <c r="T1458" s="241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2" t="s">
        <v>160</v>
      </c>
      <c r="AU1458" s="242" t="s">
        <v>89</v>
      </c>
      <c r="AV1458" s="13" t="s">
        <v>87</v>
      </c>
      <c r="AW1458" s="13" t="s">
        <v>34</v>
      </c>
      <c r="AX1458" s="13" t="s">
        <v>79</v>
      </c>
      <c r="AY1458" s="242" t="s">
        <v>151</v>
      </c>
    </row>
    <row r="1459" s="14" customFormat="1">
      <c r="A1459" s="14"/>
      <c r="B1459" s="243"/>
      <c r="C1459" s="244"/>
      <c r="D1459" s="234" t="s">
        <v>160</v>
      </c>
      <c r="E1459" s="245" t="s">
        <v>1</v>
      </c>
      <c r="F1459" s="246" t="s">
        <v>1751</v>
      </c>
      <c r="G1459" s="244"/>
      <c r="H1459" s="247">
        <v>234.5</v>
      </c>
      <c r="I1459" s="248"/>
      <c r="J1459" s="244"/>
      <c r="K1459" s="244"/>
      <c r="L1459" s="249"/>
      <c r="M1459" s="250"/>
      <c r="N1459" s="251"/>
      <c r="O1459" s="251"/>
      <c r="P1459" s="251"/>
      <c r="Q1459" s="251"/>
      <c r="R1459" s="251"/>
      <c r="S1459" s="251"/>
      <c r="T1459" s="252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3" t="s">
        <v>160</v>
      </c>
      <c r="AU1459" s="253" t="s">
        <v>89</v>
      </c>
      <c r="AV1459" s="14" t="s">
        <v>89</v>
      </c>
      <c r="AW1459" s="14" t="s">
        <v>34</v>
      </c>
      <c r="AX1459" s="14" t="s">
        <v>79</v>
      </c>
      <c r="AY1459" s="253" t="s">
        <v>151</v>
      </c>
    </row>
    <row r="1460" s="14" customFormat="1">
      <c r="A1460" s="14"/>
      <c r="B1460" s="243"/>
      <c r="C1460" s="244"/>
      <c r="D1460" s="234" t="s">
        <v>160</v>
      </c>
      <c r="E1460" s="245" t="s">
        <v>1</v>
      </c>
      <c r="F1460" s="246" t="s">
        <v>1752</v>
      </c>
      <c r="G1460" s="244"/>
      <c r="H1460" s="247">
        <v>33.75</v>
      </c>
      <c r="I1460" s="248"/>
      <c r="J1460" s="244"/>
      <c r="K1460" s="244"/>
      <c r="L1460" s="249"/>
      <c r="M1460" s="250"/>
      <c r="N1460" s="251"/>
      <c r="O1460" s="251"/>
      <c r="P1460" s="251"/>
      <c r="Q1460" s="251"/>
      <c r="R1460" s="251"/>
      <c r="S1460" s="251"/>
      <c r="T1460" s="252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3" t="s">
        <v>160</v>
      </c>
      <c r="AU1460" s="253" t="s">
        <v>89</v>
      </c>
      <c r="AV1460" s="14" t="s">
        <v>89</v>
      </c>
      <c r="AW1460" s="14" t="s">
        <v>34</v>
      </c>
      <c r="AX1460" s="14" t="s">
        <v>79</v>
      </c>
      <c r="AY1460" s="253" t="s">
        <v>151</v>
      </c>
    </row>
    <row r="1461" s="14" customFormat="1">
      <c r="A1461" s="14"/>
      <c r="B1461" s="243"/>
      <c r="C1461" s="244"/>
      <c r="D1461" s="234" t="s">
        <v>160</v>
      </c>
      <c r="E1461" s="245" t="s">
        <v>1</v>
      </c>
      <c r="F1461" s="246" t="s">
        <v>1753</v>
      </c>
      <c r="G1461" s="244"/>
      <c r="H1461" s="247">
        <v>27.75</v>
      </c>
      <c r="I1461" s="248"/>
      <c r="J1461" s="244"/>
      <c r="K1461" s="244"/>
      <c r="L1461" s="249"/>
      <c r="M1461" s="250"/>
      <c r="N1461" s="251"/>
      <c r="O1461" s="251"/>
      <c r="P1461" s="251"/>
      <c r="Q1461" s="251"/>
      <c r="R1461" s="251"/>
      <c r="S1461" s="251"/>
      <c r="T1461" s="252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3" t="s">
        <v>160</v>
      </c>
      <c r="AU1461" s="253" t="s">
        <v>89</v>
      </c>
      <c r="AV1461" s="14" t="s">
        <v>89</v>
      </c>
      <c r="AW1461" s="14" t="s">
        <v>34</v>
      </c>
      <c r="AX1461" s="14" t="s">
        <v>79</v>
      </c>
      <c r="AY1461" s="253" t="s">
        <v>151</v>
      </c>
    </row>
    <row r="1462" s="16" customFormat="1">
      <c r="A1462" s="16"/>
      <c r="B1462" s="275"/>
      <c r="C1462" s="276"/>
      <c r="D1462" s="234" t="s">
        <v>160</v>
      </c>
      <c r="E1462" s="277" t="s">
        <v>1</v>
      </c>
      <c r="F1462" s="278" t="s">
        <v>439</v>
      </c>
      <c r="G1462" s="276"/>
      <c r="H1462" s="279">
        <v>296</v>
      </c>
      <c r="I1462" s="280"/>
      <c r="J1462" s="276"/>
      <c r="K1462" s="276"/>
      <c r="L1462" s="281"/>
      <c r="M1462" s="282"/>
      <c r="N1462" s="283"/>
      <c r="O1462" s="283"/>
      <c r="P1462" s="283"/>
      <c r="Q1462" s="283"/>
      <c r="R1462" s="283"/>
      <c r="S1462" s="283"/>
      <c r="T1462" s="284"/>
      <c r="U1462" s="16"/>
      <c r="V1462" s="16"/>
      <c r="W1462" s="16"/>
      <c r="X1462" s="16"/>
      <c r="Y1462" s="16"/>
      <c r="Z1462" s="16"/>
      <c r="AA1462" s="16"/>
      <c r="AB1462" s="16"/>
      <c r="AC1462" s="16"/>
      <c r="AD1462" s="16"/>
      <c r="AE1462" s="16"/>
      <c r="AT1462" s="285" t="s">
        <v>160</v>
      </c>
      <c r="AU1462" s="285" t="s">
        <v>89</v>
      </c>
      <c r="AV1462" s="16" t="s">
        <v>176</v>
      </c>
      <c r="AW1462" s="16" t="s">
        <v>34</v>
      </c>
      <c r="AX1462" s="16" t="s">
        <v>79</v>
      </c>
      <c r="AY1462" s="285" t="s">
        <v>151</v>
      </c>
    </row>
    <row r="1463" s="13" customFormat="1">
      <c r="A1463" s="13"/>
      <c r="B1463" s="232"/>
      <c r="C1463" s="233"/>
      <c r="D1463" s="234" t="s">
        <v>160</v>
      </c>
      <c r="E1463" s="235" t="s">
        <v>1</v>
      </c>
      <c r="F1463" s="236" t="s">
        <v>1754</v>
      </c>
      <c r="G1463" s="233"/>
      <c r="H1463" s="235" t="s">
        <v>1</v>
      </c>
      <c r="I1463" s="237"/>
      <c r="J1463" s="233"/>
      <c r="K1463" s="233"/>
      <c r="L1463" s="238"/>
      <c r="M1463" s="239"/>
      <c r="N1463" s="240"/>
      <c r="O1463" s="240"/>
      <c r="P1463" s="240"/>
      <c r="Q1463" s="240"/>
      <c r="R1463" s="240"/>
      <c r="S1463" s="240"/>
      <c r="T1463" s="241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2" t="s">
        <v>160</v>
      </c>
      <c r="AU1463" s="242" t="s">
        <v>89</v>
      </c>
      <c r="AV1463" s="13" t="s">
        <v>87</v>
      </c>
      <c r="AW1463" s="13" t="s">
        <v>34</v>
      </c>
      <c r="AX1463" s="13" t="s">
        <v>79</v>
      </c>
      <c r="AY1463" s="242" t="s">
        <v>151</v>
      </c>
    </row>
    <row r="1464" s="13" customFormat="1">
      <c r="A1464" s="13"/>
      <c r="B1464" s="232"/>
      <c r="C1464" s="233"/>
      <c r="D1464" s="234" t="s">
        <v>160</v>
      </c>
      <c r="E1464" s="235" t="s">
        <v>1</v>
      </c>
      <c r="F1464" s="236" t="s">
        <v>1755</v>
      </c>
      <c r="G1464" s="233"/>
      <c r="H1464" s="235" t="s">
        <v>1</v>
      </c>
      <c r="I1464" s="237"/>
      <c r="J1464" s="233"/>
      <c r="K1464" s="233"/>
      <c r="L1464" s="238"/>
      <c r="M1464" s="239"/>
      <c r="N1464" s="240"/>
      <c r="O1464" s="240"/>
      <c r="P1464" s="240"/>
      <c r="Q1464" s="240"/>
      <c r="R1464" s="240"/>
      <c r="S1464" s="240"/>
      <c r="T1464" s="241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42" t="s">
        <v>160</v>
      </c>
      <c r="AU1464" s="242" t="s">
        <v>89</v>
      </c>
      <c r="AV1464" s="13" t="s">
        <v>87</v>
      </c>
      <c r="AW1464" s="13" t="s">
        <v>34</v>
      </c>
      <c r="AX1464" s="13" t="s">
        <v>79</v>
      </c>
      <c r="AY1464" s="242" t="s">
        <v>151</v>
      </c>
    </row>
    <row r="1465" s="14" customFormat="1">
      <c r="A1465" s="14"/>
      <c r="B1465" s="243"/>
      <c r="C1465" s="244"/>
      <c r="D1465" s="234" t="s">
        <v>160</v>
      </c>
      <c r="E1465" s="245" t="s">
        <v>1</v>
      </c>
      <c r="F1465" s="246" t="s">
        <v>1756</v>
      </c>
      <c r="G1465" s="244"/>
      <c r="H1465" s="247">
        <v>55.799999999999997</v>
      </c>
      <c r="I1465" s="248"/>
      <c r="J1465" s="244"/>
      <c r="K1465" s="244"/>
      <c r="L1465" s="249"/>
      <c r="M1465" s="250"/>
      <c r="N1465" s="251"/>
      <c r="O1465" s="251"/>
      <c r="P1465" s="251"/>
      <c r="Q1465" s="251"/>
      <c r="R1465" s="251"/>
      <c r="S1465" s="251"/>
      <c r="T1465" s="252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3" t="s">
        <v>160</v>
      </c>
      <c r="AU1465" s="253" t="s">
        <v>89</v>
      </c>
      <c r="AV1465" s="14" t="s">
        <v>89</v>
      </c>
      <c r="AW1465" s="14" t="s">
        <v>34</v>
      </c>
      <c r="AX1465" s="14" t="s">
        <v>79</v>
      </c>
      <c r="AY1465" s="253" t="s">
        <v>151</v>
      </c>
    </row>
    <row r="1466" s="14" customFormat="1">
      <c r="A1466" s="14"/>
      <c r="B1466" s="243"/>
      <c r="C1466" s="244"/>
      <c r="D1466" s="234" t="s">
        <v>160</v>
      </c>
      <c r="E1466" s="245" t="s">
        <v>1</v>
      </c>
      <c r="F1466" s="246" t="s">
        <v>1757</v>
      </c>
      <c r="G1466" s="244"/>
      <c r="H1466" s="247">
        <v>50.399999999999999</v>
      </c>
      <c r="I1466" s="248"/>
      <c r="J1466" s="244"/>
      <c r="K1466" s="244"/>
      <c r="L1466" s="249"/>
      <c r="M1466" s="250"/>
      <c r="N1466" s="251"/>
      <c r="O1466" s="251"/>
      <c r="P1466" s="251"/>
      <c r="Q1466" s="251"/>
      <c r="R1466" s="251"/>
      <c r="S1466" s="251"/>
      <c r="T1466" s="252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3" t="s">
        <v>160</v>
      </c>
      <c r="AU1466" s="253" t="s">
        <v>89</v>
      </c>
      <c r="AV1466" s="14" t="s">
        <v>89</v>
      </c>
      <c r="AW1466" s="14" t="s">
        <v>34</v>
      </c>
      <c r="AX1466" s="14" t="s">
        <v>79</v>
      </c>
      <c r="AY1466" s="253" t="s">
        <v>151</v>
      </c>
    </row>
    <row r="1467" s="14" customFormat="1">
      <c r="A1467" s="14"/>
      <c r="B1467" s="243"/>
      <c r="C1467" s="244"/>
      <c r="D1467" s="234" t="s">
        <v>160</v>
      </c>
      <c r="E1467" s="245" t="s">
        <v>1</v>
      </c>
      <c r="F1467" s="246" t="s">
        <v>1758</v>
      </c>
      <c r="G1467" s="244"/>
      <c r="H1467" s="247">
        <v>48</v>
      </c>
      <c r="I1467" s="248"/>
      <c r="J1467" s="244"/>
      <c r="K1467" s="244"/>
      <c r="L1467" s="249"/>
      <c r="M1467" s="250"/>
      <c r="N1467" s="251"/>
      <c r="O1467" s="251"/>
      <c r="P1467" s="251"/>
      <c r="Q1467" s="251"/>
      <c r="R1467" s="251"/>
      <c r="S1467" s="251"/>
      <c r="T1467" s="252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3" t="s">
        <v>160</v>
      </c>
      <c r="AU1467" s="253" t="s">
        <v>89</v>
      </c>
      <c r="AV1467" s="14" t="s">
        <v>89</v>
      </c>
      <c r="AW1467" s="14" t="s">
        <v>34</v>
      </c>
      <c r="AX1467" s="14" t="s">
        <v>79</v>
      </c>
      <c r="AY1467" s="253" t="s">
        <v>151</v>
      </c>
    </row>
    <row r="1468" s="13" customFormat="1">
      <c r="A1468" s="13"/>
      <c r="B1468" s="232"/>
      <c r="C1468" s="233"/>
      <c r="D1468" s="234" t="s">
        <v>160</v>
      </c>
      <c r="E1468" s="235" t="s">
        <v>1</v>
      </c>
      <c r="F1468" s="236" t="s">
        <v>1759</v>
      </c>
      <c r="G1468" s="233"/>
      <c r="H1468" s="235" t="s">
        <v>1</v>
      </c>
      <c r="I1468" s="237"/>
      <c r="J1468" s="233"/>
      <c r="K1468" s="233"/>
      <c r="L1468" s="238"/>
      <c r="M1468" s="239"/>
      <c r="N1468" s="240"/>
      <c r="O1468" s="240"/>
      <c r="P1468" s="240"/>
      <c r="Q1468" s="240"/>
      <c r="R1468" s="240"/>
      <c r="S1468" s="240"/>
      <c r="T1468" s="241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2" t="s">
        <v>160</v>
      </c>
      <c r="AU1468" s="242" t="s">
        <v>89</v>
      </c>
      <c r="AV1468" s="13" t="s">
        <v>87</v>
      </c>
      <c r="AW1468" s="13" t="s">
        <v>34</v>
      </c>
      <c r="AX1468" s="13" t="s">
        <v>79</v>
      </c>
      <c r="AY1468" s="242" t="s">
        <v>151</v>
      </c>
    </row>
    <row r="1469" s="14" customFormat="1">
      <c r="A1469" s="14"/>
      <c r="B1469" s="243"/>
      <c r="C1469" s="244"/>
      <c r="D1469" s="234" t="s">
        <v>160</v>
      </c>
      <c r="E1469" s="245" t="s">
        <v>1</v>
      </c>
      <c r="F1469" s="246" t="s">
        <v>1756</v>
      </c>
      <c r="G1469" s="244"/>
      <c r="H1469" s="247">
        <v>55.799999999999997</v>
      </c>
      <c r="I1469" s="248"/>
      <c r="J1469" s="244"/>
      <c r="K1469" s="244"/>
      <c r="L1469" s="249"/>
      <c r="M1469" s="250"/>
      <c r="N1469" s="251"/>
      <c r="O1469" s="251"/>
      <c r="P1469" s="251"/>
      <c r="Q1469" s="251"/>
      <c r="R1469" s="251"/>
      <c r="S1469" s="251"/>
      <c r="T1469" s="252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3" t="s">
        <v>160</v>
      </c>
      <c r="AU1469" s="253" t="s">
        <v>89</v>
      </c>
      <c r="AV1469" s="14" t="s">
        <v>89</v>
      </c>
      <c r="AW1469" s="14" t="s">
        <v>34</v>
      </c>
      <c r="AX1469" s="14" t="s">
        <v>79</v>
      </c>
      <c r="AY1469" s="253" t="s">
        <v>151</v>
      </c>
    </row>
    <row r="1470" s="14" customFormat="1">
      <c r="A1470" s="14"/>
      <c r="B1470" s="243"/>
      <c r="C1470" s="244"/>
      <c r="D1470" s="234" t="s">
        <v>160</v>
      </c>
      <c r="E1470" s="245" t="s">
        <v>1</v>
      </c>
      <c r="F1470" s="246" t="s">
        <v>1757</v>
      </c>
      <c r="G1470" s="244"/>
      <c r="H1470" s="247">
        <v>50.399999999999999</v>
      </c>
      <c r="I1470" s="248"/>
      <c r="J1470" s="244"/>
      <c r="K1470" s="244"/>
      <c r="L1470" s="249"/>
      <c r="M1470" s="250"/>
      <c r="N1470" s="251"/>
      <c r="O1470" s="251"/>
      <c r="P1470" s="251"/>
      <c r="Q1470" s="251"/>
      <c r="R1470" s="251"/>
      <c r="S1470" s="251"/>
      <c r="T1470" s="252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3" t="s">
        <v>160</v>
      </c>
      <c r="AU1470" s="253" t="s">
        <v>89</v>
      </c>
      <c r="AV1470" s="14" t="s">
        <v>89</v>
      </c>
      <c r="AW1470" s="14" t="s">
        <v>34</v>
      </c>
      <c r="AX1470" s="14" t="s">
        <v>79</v>
      </c>
      <c r="AY1470" s="253" t="s">
        <v>151</v>
      </c>
    </row>
    <row r="1471" s="14" customFormat="1">
      <c r="A1471" s="14"/>
      <c r="B1471" s="243"/>
      <c r="C1471" s="244"/>
      <c r="D1471" s="234" t="s">
        <v>160</v>
      </c>
      <c r="E1471" s="245" t="s">
        <v>1</v>
      </c>
      <c r="F1471" s="246" t="s">
        <v>1760</v>
      </c>
      <c r="G1471" s="244"/>
      <c r="H1471" s="247">
        <v>33</v>
      </c>
      <c r="I1471" s="248"/>
      <c r="J1471" s="244"/>
      <c r="K1471" s="244"/>
      <c r="L1471" s="249"/>
      <c r="M1471" s="250"/>
      <c r="N1471" s="251"/>
      <c r="O1471" s="251"/>
      <c r="P1471" s="251"/>
      <c r="Q1471" s="251"/>
      <c r="R1471" s="251"/>
      <c r="S1471" s="251"/>
      <c r="T1471" s="252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3" t="s">
        <v>160</v>
      </c>
      <c r="AU1471" s="253" t="s">
        <v>89</v>
      </c>
      <c r="AV1471" s="14" t="s">
        <v>89</v>
      </c>
      <c r="AW1471" s="14" t="s">
        <v>34</v>
      </c>
      <c r="AX1471" s="14" t="s">
        <v>79</v>
      </c>
      <c r="AY1471" s="253" t="s">
        <v>151</v>
      </c>
    </row>
    <row r="1472" s="14" customFormat="1">
      <c r="A1472" s="14"/>
      <c r="B1472" s="243"/>
      <c r="C1472" s="244"/>
      <c r="D1472" s="234" t="s">
        <v>160</v>
      </c>
      <c r="E1472" s="245" t="s">
        <v>1</v>
      </c>
      <c r="F1472" s="246" t="s">
        <v>1761</v>
      </c>
      <c r="G1472" s="244"/>
      <c r="H1472" s="247">
        <v>15.6</v>
      </c>
      <c r="I1472" s="248"/>
      <c r="J1472" s="244"/>
      <c r="K1472" s="244"/>
      <c r="L1472" s="249"/>
      <c r="M1472" s="250"/>
      <c r="N1472" s="251"/>
      <c r="O1472" s="251"/>
      <c r="P1472" s="251"/>
      <c r="Q1472" s="251"/>
      <c r="R1472" s="251"/>
      <c r="S1472" s="251"/>
      <c r="T1472" s="252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3" t="s">
        <v>160</v>
      </c>
      <c r="AU1472" s="253" t="s">
        <v>89</v>
      </c>
      <c r="AV1472" s="14" t="s">
        <v>89</v>
      </c>
      <c r="AW1472" s="14" t="s">
        <v>34</v>
      </c>
      <c r="AX1472" s="14" t="s">
        <v>79</v>
      </c>
      <c r="AY1472" s="253" t="s">
        <v>151</v>
      </c>
    </row>
    <row r="1473" s="16" customFormat="1">
      <c r="A1473" s="16"/>
      <c r="B1473" s="275"/>
      <c r="C1473" s="276"/>
      <c r="D1473" s="234" t="s">
        <v>160</v>
      </c>
      <c r="E1473" s="277" t="s">
        <v>1</v>
      </c>
      <c r="F1473" s="278" t="s">
        <v>510</v>
      </c>
      <c r="G1473" s="276"/>
      <c r="H1473" s="279">
        <v>309</v>
      </c>
      <c r="I1473" s="280"/>
      <c r="J1473" s="276"/>
      <c r="K1473" s="276"/>
      <c r="L1473" s="281"/>
      <c r="M1473" s="282"/>
      <c r="N1473" s="283"/>
      <c r="O1473" s="283"/>
      <c r="P1473" s="283"/>
      <c r="Q1473" s="283"/>
      <c r="R1473" s="283"/>
      <c r="S1473" s="283"/>
      <c r="T1473" s="284"/>
      <c r="U1473" s="16"/>
      <c r="V1473" s="16"/>
      <c r="W1473" s="16"/>
      <c r="X1473" s="16"/>
      <c r="Y1473" s="16"/>
      <c r="Z1473" s="16"/>
      <c r="AA1473" s="16"/>
      <c r="AB1473" s="16"/>
      <c r="AC1473" s="16"/>
      <c r="AD1473" s="16"/>
      <c r="AE1473" s="16"/>
      <c r="AT1473" s="285" t="s">
        <v>160</v>
      </c>
      <c r="AU1473" s="285" t="s">
        <v>89</v>
      </c>
      <c r="AV1473" s="16" t="s">
        <v>176</v>
      </c>
      <c r="AW1473" s="16" t="s">
        <v>34</v>
      </c>
      <c r="AX1473" s="16" t="s">
        <v>79</v>
      </c>
      <c r="AY1473" s="285" t="s">
        <v>151</v>
      </c>
    </row>
    <row r="1474" s="13" customFormat="1">
      <c r="A1474" s="13"/>
      <c r="B1474" s="232"/>
      <c r="C1474" s="233"/>
      <c r="D1474" s="234" t="s">
        <v>160</v>
      </c>
      <c r="E1474" s="235" t="s">
        <v>1</v>
      </c>
      <c r="F1474" s="236" t="s">
        <v>1762</v>
      </c>
      <c r="G1474" s="233"/>
      <c r="H1474" s="235" t="s">
        <v>1</v>
      </c>
      <c r="I1474" s="237"/>
      <c r="J1474" s="233"/>
      <c r="K1474" s="233"/>
      <c r="L1474" s="238"/>
      <c r="M1474" s="239"/>
      <c r="N1474" s="240"/>
      <c r="O1474" s="240"/>
      <c r="P1474" s="240"/>
      <c r="Q1474" s="240"/>
      <c r="R1474" s="240"/>
      <c r="S1474" s="240"/>
      <c r="T1474" s="241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2" t="s">
        <v>160</v>
      </c>
      <c r="AU1474" s="242" t="s">
        <v>89</v>
      </c>
      <c r="AV1474" s="13" t="s">
        <v>87</v>
      </c>
      <c r="AW1474" s="13" t="s">
        <v>34</v>
      </c>
      <c r="AX1474" s="13" t="s">
        <v>79</v>
      </c>
      <c r="AY1474" s="242" t="s">
        <v>151</v>
      </c>
    </row>
    <row r="1475" s="13" customFormat="1">
      <c r="A1475" s="13"/>
      <c r="B1475" s="232"/>
      <c r="C1475" s="233"/>
      <c r="D1475" s="234" t="s">
        <v>160</v>
      </c>
      <c r="E1475" s="235" t="s">
        <v>1</v>
      </c>
      <c r="F1475" s="236" t="s">
        <v>1763</v>
      </c>
      <c r="G1475" s="233"/>
      <c r="H1475" s="235" t="s">
        <v>1</v>
      </c>
      <c r="I1475" s="237"/>
      <c r="J1475" s="233"/>
      <c r="K1475" s="233"/>
      <c r="L1475" s="238"/>
      <c r="M1475" s="239"/>
      <c r="N1475" s="240"/>
      <c r="O1475" s="240"/>
      <c r="P1475" s="240"/>
      <c r="Q1475" s="240"/>
      <c r="R1475" s="240"/>
      <c r="S1475" s="240"/>
      <c r="T1475" s="241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2" t="s">
        <v>160</v>
      </c>
      <c r="AU1475" s="242" t="s">
        <v>89</v>
      </c>
      <c r="AV1475" s="13" t="s">
        <v>87</v>
      </c>
      <c r="AW1475" s="13" t="s">
        <v>34</v>
      </c>
      <c r="AX1475" s="13" t="s">
        <v>79</v>
      </c>
      <c r="AY1475" s="242" t="s">
        <v>151</v>
      </c>
    </row>
    <row r="1476" s="14" customFormat="1">
      <c r="A1476" s="14"/>
      <c r="B1476" s="243"/>
      <c r="C1476" s="244"/>
      <c r="D1476" s="234" t="s">
        <v>160</v>
      </c>
      <c r="E1476" s="245" t="s">
        <v>1</v>
      </c>
      <c r="F1476" s="246" t="s">
        <v>1764</v>
      </c>
      <c r="G1476" s="244"/>
      <c r="H1476" s="247">
        <v>20</v>
      </c>
      <c r="I1476" s="248"/>
      <c r="J1476" s="244"/>
      <c r="K1476" s="244"/>
      <c r="L1476" s="249"/>
      <c r="M1476" s="250"/>
      <c r="N1476" s="251"/>
      <c r="O1476" s="251"/>
      <c r="P1476" s="251"/>
      <c r="Q1476" s="251"/>
      <c r="R1476" s="251"/>
      <c r="S1476" s="251"/>
      <c r="T1476" s="252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3" t="s">
        <v>160</v>
      </c>
      <c r="AU1476" s="253" t="s">
        <v>89</v>
      </c>
      <c r="AV1476" s="14" t="s">
        <v>89</v>
      </c>
      <c r="AW1476" s="14" t="s">
        <v>34</v>
      </c>
      <c r="AX1476" s="14" t="s">
        <v>79</v>
      </c>
      <c r="AY1476" s="253" t="s">
        <v>151</v>
      </c>
    </row>
    <row r="1477" s="16" customFormat="1">
      <c r="A1477" s="16"/>
      <c r="B1477" s="275"/>
      <c r="C1477" s="276"/>
      <c r="D1477" s="234" t="s">
        <v>160</v>
      </c>
      <c r="E1477" s="277" t="s">
        <v>1</v>
      </c>
      <c r="F1477" s="278" t="s">
        <v>517</v>
      </c>
      <c r="G1477" s="276"/>
      <c r="H1477" s="279">
        <v>20</v>
      </c>
      <c r="I1477" s="280"/>
      <c r="J1477" s="276"/>
      <c r="K1477" s="276"/>
      <c r="L1477" s="281"/>
      <c r="M1477" s="282"/>
      <c r="N1477" s="283"/>
      <c r="O1477" s="283"/>
      <c r="P1477" s="283"/>
      <c r="Q1477" s="283"/>
      <c r="R1477" s="283"/>
      <c r="S1477" s="283"/>
      <c r="T1477" s="284"/>
      <c r="U1477" s="16"/>
      <c r="V1477" s="16"/>
      <c r="W1477" s="16"/>
      <c r="X1477" s="16"/>
      <c r="Y1477" s="16"/>
      <c r="Z1477" s="16"/>
      <c r="AA1477" s="16"/>
      <c r="AB1477" s="16"/>
      <c r="AC1477" s="16"/>
      <c r="AD1477" s="16"/>
      <c r="AE1477" s="16"/>
      <c r="AT1477" s="285" t="s">
        <v>160</v>
      </c>
      <c r="AU1477" s="285" t="s">
        <v>89</v>
      </c>
      <c r="AV1477" s="16" t="s">
        <v>176</v>
      </c>
      <c r="AW1477" s="16" t="s">
        <v>34</v>
      </c>
      <c r="AX1477" s="16" t="s">
        <v>79</v>
      </c>
      <c r="AY1477" s="285" t="s">
        <v>151</v>
      </c>
    </row>
    <row r="1478" s="15" customFormat="1">
      <c r="A1478" s="15"/>
      <c r="B1478" s="254"/>
      <c r="C1478" s="255"/>
      <c r="D1478" s="234" t="s">
        <v>160</v>
      </c>
      <c r="E1478" s="256" t="s">
        <v>1</v>
      </c>
      <c r="F1478" s="257" t="s">
        <v>166</v>
      </c>
      <c r="G1478" s="255"/>
      <c r="H1478" s="258">
        <v>1260</v>
      </c>
      <c r="I1478" s="259"/>
      <c r="J1478" s="255"/>
      <c r="K1478" s="255"/>
      <c r="L1478" s="260"/>
      <c r="M1478" s="261"/>
      <c r="N1478" s="262"/>
      <c r="O1478" s="262"/>
      <c r="P1478" s="262"/>
      <c r="Q1478" s="262"/>
      <c r="R1478" s="262"/>
      <c r="S1478" s="262"/>
      <c r="T1478" s="263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64" t="s">
        <v>160</v>
      </c>
      <c r="AU1478" s="264" t="s">
        <v>89</v>
      </c>
      <c r="AV1478" s="15" t="s">
        <v>158</v>
      </c>
      <c r="AW1478" s="15" t="s">
        <v>34</v>
      </c>
      <c r="AX1478" s="15" t="s">
        <v>87</v>
      </c>
      <c r="AY1478" s="264" t="s">
        <v>151</v>
      </c>
    </row>
    <row r="1479" s="2" customFormat="1" ht="16.5" customHeight="1">
      <c r="A1479" s="39"/>
      <c r="B1479" s="40"/>
      <c r="C1479" s="265" t="s">
        <v>1765</v>
      </c>
      <c r="D1479" s="265" t="s">
        <v>177</v>
      </c>
      <c r="E1479" s="266" t="s">
        <v>1766</v>
      </c>
      <c r="F1479" s="267" t="s">
        <v>1767</v>
      </c>
      <c r="G1479" s="268" t="s">
        <v>156</v>
      </c>
      <c r="H1479" s="269">
        <v>7.7779999999999996</v>
      </c>
      <c r="I1479" s="270"/>
      <c r="J1479" s="271">
        <f>ROUND(I1479*H1479,2)</f>
        <v>0</v>
      </c>
      <c r="K1479" s="267" t="s">
        <v>157</v>
      </c>
      <c r="L1479" s="272"/>
      <c r="M1479" s="273" t="s">
        <v>1</v>
      </c>
      <c r="N1479" s="274" t="s">
        <v>44</v>
      </c>
      <c r="O1479" s="92"/>
      <c r="P1479" s="228">
        <f>O1479*H1479</f>
        <v>0</v>
      </c>
      <c r="Q1479" s="228">
        <v>0.55000000000000004</v>
      </c>
      <c r="R1479" s="228">
        <f>Q1479*H1479</f>
        <v>4.2778999999999998</v>
      </c>
      <c r="S1479" s="228">
        <v>0</v>
      </c>
      <c r="T1479" s="229">
        <f>S1479*H1479</f>
        <v>0</v>
      </c>
      <c r="U1479" s="39"/>
      <c r="V1479" s="39"/>
      <c r="W1479" s="39"/>
      <c r="X1479" s="39"/>
      <c r="Y1479" s="39"/>
      <c r="Z1479" s="39"/>
      <c r="AA1479" s="39"/>
      <c r="AB1479" s="39"/>
      <c r="AC1479" s="39"/>
      <c r="AD1479" s="39"/>
      <c r="AE1479" s="39"/>
      <c r="AR1479" s="230" t="s">
        <v>452</v>
      </c>
      <c r="AT1479" s="230" t="s">
        <v>177</v>
      </c>
      <c r="AU1479" s="230" t="s">
        <v>89</v>
      </c>
      <c r="AY1479" s="18" t="s">
        <v>151</v>
      </c>
      <c r="BE1479" s="231">
        <f>IF(N1479="základní",J1479,0)</f>
        <v>0</v>
      </c>
      <c r="BF1479" s="231">
        <f>IF(N1479="snížená",J1479,0)</f>
        <v>0</v>
      </c>
      <c r="BG1479" s="231">
        <f>IF(N1479="zákl. přenesená",J1479,0)</f>
        <v>0</v>
      </c>
      <c r="BH1479" s="231">
        <f>IF(N1479="sníž. přenesená",J1479,0)</f>
        <v>0</v>
      </c>
      <c r="BI1479" s="231">
        <f>IF(N1479="nulová",J1479,0)</f>
        <v>0</v>
      </c>
      <c r="BJ1479" s="18" t="s">
        <v>87</v>
      </c>
      <c r="BK1479" s="231">
        <f>ROUND(I1479*H1479,2)</f>
        <v>0</v>
      </c>
      <c r="BL1479" s="18" t="s">
        <v>209</v>
      </c>
      <c r="BM1479" s="230" t="s">
        <v>1768</v>
      </c>
    </row>
    <row r="1480" s="13" customFormat="1">
      <c r="A1480" s="13"/>
      <c r="B1480" s="232"/>
      <c r="C1480" s="233"/>
      <c r="D1480" s="234" t="s">
        <v>160</v>
      </c>
      <c r="E1480" s="235" t="s">
        <v>1</v>
      </c>
      <c r="F1480" s="236" t="s">
        <v>1769</v>
      </c>
      <c r="G1480" s="233"/>
      <c r="H1480" s="235" t="s">
        <v>1</v>
      </c>
      <c r="I1480" s="237"/>
      <c r="J1480" s="233"/>
      <c r="K1480" s="233"/>
      <c r="L1480" s="238"/>
      <c r="M1480" s="239"/>
      <c r="N1480" s="240"/>
      <c r="O1480" s="240"/>
      <c r="P1480" s="240"/>
      <c r="Q1480" s="240"/>
      <c r="R1480" s="240"/>
      <c r="S1480" s="240"/>
      <c r="T1480" s="241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2" t="s">
        <v>160</v>
      </c>
      <c r="AU1480" s="242" t="s">
        <v>89</v>
      </c>
      <c r="AV1480" s="13" t="s">
        <v>87</v>
      </c>
      <c r="AW1480" s="13" t="s">
        <v>34</v>
      </c>
      <c r="AX1480" s="13" t="s">
        <v>79</v>
      </c>
      <c r="AY1480" s="242" t="s">
        <v>151</v>
      </c>
    </row>
    <row r="1481" s="13" customFormat="1">
      <c r="A1481" s="13"/>
      <c r="B1481" s="232"/>
      <c r="C1481" s="233"/>
      <c r="D1481" s="234" t="s">
        <v>160</v>
      </c>
      <c r="E1481" s="235" t="s">
        <v>1</v>
      </c>
      <c r="F1481" s="236" t="s">
        <v>1770</v>
      </c>
      <c r="G1481" s="233"/>
      <c r="H1481" s="235" t="s">
        <v>1</v>
      </c>
      <c r="I1481" s="237"/>
      <c r="J1481" s="233"/>
      <c r="K1481" s="233"/>
      <c r="L1481" s="238"/>
      <c r="M1481" s="239"/>
      <c r="N1481" s="240"/>
      <c r="O1481" s="240"/>
      <c r="P1481" s="240"/>
      <c r="Q1481" s="240"/>
      <c r="R1481" s="240"/>
      <c r="S1481" s="240"/>
      <c r="T1481" s="241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2" t="s">
        <v>160</v>
      </c>
      <c r="AU1481" s="242" t="s">
        <v>89</v>
      </c>
      <c r="AV1481" s="13" t="s">
        <v>87</v>
      </c>
      <c r="AW1481" s="13" t="s">
        <v>34</v>
      </c>
      <c r="AX1481" s="13" t="s">
        <v>79</v>
      </c>
      <c r="AY1481" s="242" t="s">
        <v>151</v>
      </c>
    </row>
    <row r="1482" s="14" customFormat="1">
      <c r="A1482" s="14"/>
      <c r="B1482" s="243"/>
      <c r="C1482" s="244"/>
      <c r="D1482" s="234" t="s">
        <v>160</v>
      </c>
      <c r="E1482" s="245" t="s">
        <v>1</v>
      </c>
      <c r="F1482" s="246" t="s">
        <v>1771</v>
      </c>
      <c r="G1482" s="244"/>
      <c r="H1482" s="247">
        <v>6.5540000000000003</v>
      </c>
      <c r="I1482" s="248"/>
      <c r="J1482" s="244"/>
      <c r="K1482" s="244"/>
      <c r="L1482" s="249"/>
      <c r="M1482" s="250"/>
      <c r="N1482" s="251"/>
      <c r="O1482" s="251"/>
      <c r="P1482" s="251"/>
      <c r="Q1482" s="251"/>
      <c r="R1482" s="251"/>
      <c r="S1482" s="251"/>
      <c r="T1482" s="252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3" t="s">
        <v>160</v>
      </c>
      <c r="AU1482" s="253" t="s">
        <v>89</v>
      </c>
      <c r="AV1482" s="14" t="s">
        <v>89</v>
      </c>
      <c r="AW1482" s="14" t="s">
        <v>34</v>
      </c>
      <c r="AX1482" s="14" t="s">
        <v>79</v>
      </c>
      <c r="AY1482" s="253" t="s">
        <v>151</v>
      </c>
    </row>
    <row r="1483" s="13" customFormat="1">
      <c r="A1483" s="13"/>
      <c r="B1483" s="232"/>
      <c r="C1483" s="233"/>
      <c r="D1483" s="234" t="s">
        <v>160</v>
      </c>
      <c r="E1483" s="235" t="s">
        <v>1</v>
      </c>
      <c r="F1483" s="236" t="s">
        <v>1772</v>
      </c>
      <c r="G1483" s="233"/>
      <c r="H1483" s="235" t="s">
        <v>1</v>
      </c>
      <c r="I1483" s="237"/>
      <c r="J1483" s="233"/>
      <c r="K1483" s="233"/>
      <c r="L1483" s="238"/>
      <c r="M1483" s="239"/>
      <c r="N1483" s="240"/>
      <c r="O1483" s="240"/>
      <c r="P1483" s="240"/>
      <c r="Q1483" s="240"/>
      <c r="R1483" s="240"/>
      <c r="S1483" s="240"/>
      <c r="T1483" s="241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2" t="s">
        <v>160</v>
      </c>
      <c r="AU1483" s="242" t="s">
        <v>89</v>
      </c>
      <c r="AV1483" s="13" t="s">
        <v>87</v>
      </c>
      <c r="AW1483" s="13" t="s">
        <v>34</v>
      </c>
      <c r="AX1483" s="13" t="s">
        <v>79</v>
      </c>
      <c r="AY1483" s="242" t="s">
        <v>151</v>
      </c>
    </row>
    <row r="1484" s="13" customFormat="1">
      <c r="A1484" s="13"/>
      <c r="B1484" s="232"/>
      <c r="C1484" s="233"/>
      <c r="D1484" s="234" t="s">
        <v>160</v>
      </c>
      <c r="E1484" s="235" t="s">
        <v>1</v>
      </c>
      <c r="F1484" s="236" t="s">
        <v>1773</v>
      </c>
      <c r="G1484" s="233"/>
      <c r="H1484" s="235" t="s">
        <v>1</v>
      </c>
      <c r="I1484" s="237"/>
      <c r="J1484" s="233"/>
      <c r="K1484" s="233"/>
      <c r="L1484" s="238"/>
      <c r="M1484" s="239"/>
      <c r="N1484" s="240"/>
      <c r="O1484" s="240"/>
      <c r="P1484" s="240"/>
      <c r="Q1484" s="240"/>
      <c r="R1484" s="240"/>
      <c r="S1484" s="240"/>
      <c r="T1484" s="241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2" t="s">
        <v>160</v>
      </c>
      <c r="AU1484" s="242" t="s">
        <v>89</v>
      </c>
      <c r="AV1484" s="13" t="s">
        <v>87</v>
      </c>
      <c r="AW1484" s="13" t="s">
        <v>34</v>
      </c>
      <c r="AX1484" s="13" t="s">
        <v>79</v>
      </c>
      <c r="AY1484" s="242" t="s">
        <v>151</v>
      </c>
    </row>
    <row r="1485" s="14" customFormat="1">
      <c r="A1485" s="14"/>
      <c r="B1485" s="243"/>
      <c r="C1485" s="244"/>
      <c r="D1485" s="234" t="s">
        <v>160</v>
      </c>
      <c r="E1485" s="245" t="s">
        <v>1</v>
      </c>
      <c r="F1485" s="246" t="s">
        <v>1774</v>
      </c>
      <c r="G1485" s="244"/>
      <c r="H1485" s="247">
        <v>1.224</v>
      </c>
      <c r="I1485" s="248"/>
      <c r="J1485" s="244"/>
      <c r="K1485" s="244"/>
      <c r="L1485" s="249"/>
      <c r="M1485" s="250"/>
      <c r="N1485" s="251"/>
      <c r="O1485" s="251"/>
      <c r="P1485" s="251"/>
      <c r="Q1485" s="251"/>
      <c r="R1485" s="251"/>
      <c r="S1485" s="251"/>
      <c r="T1485" s="252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3" t="s">
        <v>160</v>
      </c>
      <c r="AU1485" s="253" t="s">
        <v>89</v>
      </c>
      <c r="AV1485" s="14" t="s">
        <v>89</v>
      </c>
      <c r="AW1485" s="14" t="s">
        <v>34</v>
      </c>
      <c r="AX1485" s="14" t="s">
        <v>79</v>
      </c>
      <c r="AY1485" s="253" t="s">
        <v>151</v>
      </c>
    </row>
    <row r="1486" s="15" customFormat="1">
      <c r="A1486" s="15"/>
      <c r="B1486" s="254"/>
      <c r="C1486" s="255"/>
      <c r="D1486" s="234" t="s">
        <v>160</v>
      </c>
      <c r="E1486" s="256" t="s">
        <v>1</v>
      </c>
      <c r="F1486" s="257" t="s">
        <v>166</v>
      </c>
      <c r="G1486" s="255"/>
      <c r="H1486" s="258">
        <v>7.7779999999999996</v>
      </c>
      <c r="I1486" s="259"/>
      <c r="J1486" s="255"/>
      <c r="K1486" s="255"/>
      <c r="L1486" s="260"/>
      <c r="M1486" s="261"/>
      <c r="N1486" s="262"/>
      <c r="O1486" s="262"/>
      <c r="P1486" s="262"/>
      <c r="Q1486" s="262"/>
      <c r="R1486" s="262"/>
      <c r="S1486" s="262"/>
      <c r="T1486" s="263"/>
      <c r="U1486" s="15"/>
      <c r="V1486" s="15"/>
      <c r="W1486" s="15"/>
      <c r="X1486" s="15"/>
      <c r="Y1486" s="15"/>
      <c r="Z1486" s="15"/>
      <c r="AA1486" s="15"/>
      <c r="AB1486" s="15"/>
      <c r="AC1486" s="15"/>
      <c r="AD1486" s="15"/>
      <c r="AE1486" s="15"/>
      <c r="AT1486" s="264" t="s">
        <v>160</v>
      </c>
      <c r="AU1486" s="264" t="s">
        <v>89</v>
      </c>
      <c r="AV1486" s="15" t="s">
        <v>158</v>
      </c>
      <c r="AW1486" s="15" t="s">
        <v>34</v>
      </c>
      <c r="AX1486" s="15" t="s">
        <v>87</v>
      </c>
      <c r="AY1486" s="264" t="s">
        <v>151</v>
      </c>
    </row>
    <row r="1487" s="2" customFormat="1" ht="16.5" customHeight="1">
      <c r="A1487" s="39"/>
      <c r="B1487" s="40"/>
      <c r="C1487" s="265" t="s">
        <v>1775</v>
      </c>
      <c r="D1487" s="265" t="s">
        <v>177</v>
      </c>
      <c r="E1487" s="266" t="s">
        <v>1776</v>
      </c>
      <c r="F1487" s="267" t="s">
        <v>1777</v>
      </c>
      <c r="G1487" s="268" t="s">
        <v>156</v>
      </c>
      <c r="H1487" s="269">
        <v>0.41799999999999998</v>
      </c>
      <c r="I1487" s="270"/>
      <c r="J1487" s="271">
        <f>ROUND(I1487*H1487,2)</f>
        <v>0</v>
      </c>
      <c r="K1487" s="267" t="s">
        <v>157</v>
      </c>
      <c r="L1487" s="272"/>
      <c r="M1487" s="273" t="s">
        <v>1</v>
      </c>
      <c r="N1487" s="274" t="s">
        <v>44</v>
      </c>
      <c r="O1487" s="92"/>
      <c r="P1487" s="228">
        <f>O1487*H1487</f>
        <v>0</v>
      </c>
      <c r="Q1487" s="228">
        <v>0.55000000000000004</v>
      </c>
      <c r="R1487" s="228">
        <f>Q1487*H1487</f>
        <v>0.22990000000000002</v>
      </c>
      <c r="S1487" s="228">
        <v>0</v>
      </c>
      <c r="T1487" s="229">
        <f>S1487*H1487</f>
        <v>0</v>
      </c>
      <c r="U1487" s="39"/>
      <c r="V1487" s="39"/>
      <c r="W1487" s="39"/>
      <c r="X1487" s="39"/>
      <c r="Y1487" s="39"/>
      <c r="Z1487" s="39"/>
      <c r="AA1487" s="39"/>
      <c r="AB1487" s="39"/>
      <c r="AC1487" s="39"/>
      <c r="AD1487" s="39"/>
      <c r="AE1487" s="39"/>
      <c r="AR1487" s="230" t="s">
        <v>452</v>
      </c>
      <c r="AT1487" s="230" t="s">
        <v>177</v>
      </c>
      <c r="AU1487" s="230" t="s">
        <v>89</v>
      </c>
      <c r="AY1487" s="18" t="s">
        <v>151</v>
      </c>
      <c r="BE1487" s="231">
        <f>IF(N1487="základní",J1487,0)</f>
        <v>0</v>
      </c>
      <c r="BF1487" s="231">
        <f>IF(N1487="snížená",J1487,0)</f>
        <v>0</v>
      </c>
      <c r="BG1487" s="231">
        <f>IF(N1487="zákl. přenesená",J1487,0)</f>
        <v>0</v>
      </c>
      <c r="BH1487" s="231">
        <f>IF(N1487="sníž. přenesená",J1487,0)</f>
        <v>0</v>
      </c>
      <c r="BI1487" s="231">
        <f>IF(N1487="nulová",J1487,0)</f>
        <v>0</v>
      </c>
      <c r="BJ1487" s="18" t="s">
        <v>87</v>
      </c>
      <c r="BK1487" s="231">
        <f>ROUND(I1487*H1487,2)</f>
        <v>0</v>
      </c>
      <c r="BL1487" s="18" t="s">
        <v>209</v>
      </c>
      <c r="BM1487" s="230" t="s">
        <v>1778</v>
      </c>
    </row>
    <row r="1488" s="13" customFormat="1">
      <c r="A1488" s="13"/>
      <c r="B1488" s="232"/>
      <c r="C1488" s="233"/>
      <c r="D1488" s="234" t="s">
        <v>160</v>
      </c>
      <c r="E1488" s="235" t="s">
        <v>1</v>
      </c>
      <c r="F1488" s="236" t="s">
        <v>1779</v>
      </c>
      <c r="G1488" s="233"/>
      <c r="H1488" s="235" t="s">
        <v>1</v>
      </c>
      <c r="I1488" s="237"/>
      <c r="J1488" s="233"/>
      <c r="K1488" s="233"/>
      <c r="L1488" s="238"/>
      <c r="M1488" s="239"/>
      <c r="N1488" s="240"/>
      <c r="O1488" s="240"/>
      <c r="P1488" s="240"/>
      <c r="Q1488" s="240"/>
      <c r="R1488" s="240"/>
      <c r="S1488" s="240"/>
      <c r="T1488" s="241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2" t="s">
        <v>160</v>
      </c>
      <c r="AU1488" s="242" t="s">
        <v>89</v>
      </c>
      <c r="AV1488" s="13" t="s">
        <v>87</v>
      </c>
      <c r="AW1488" s="13" t="s">
        <v>34</v>
      </c>
      <c r="AX1488" s="13" t="s">
        <v>79</v>
      </c>
      <c r="AY1488" s="242" t="s">
        <v>151</v>
      </c>
    </row>
    <row r="1489" s="13" customFormat="1">
      <c r="A1489" s="13"/>
      <c r="B1489" s="232"/>
      <c r="C1489" s="233"/>
      <c r="D1489" s="234" t="s">
        <v>160</v>
      </c>
      <c r="E1489" s="235" t="s">
        <v>1</v>
      </c>
      <c r="F1489" s="236" t="s">
        <v>1780</v>
      </c>
      <c r="G1489" s="233"/>
      <c r="H1489" s="235" t="s">
        <v>1</v>
      </c>
      <c r="I1489" s="237"/>
      <c r="J1489" s="233"/>
      <c r="K1489" s="233"/>
      <c r="L1489" s="238"/>
      <c r="M1489" s="239"/>
      <c r="N1489" s="240"/>
      <c r="O1489" s="240"/>
      <c r="P1489" s="240"/>
      <c r="Q1489" s="240"/>
      <c r="R1489" s="240"/>
      <c r="S1489" s="240"/>
      <c r="T1489" s="241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2" t="s">
        <v>160</v>
      </c>
      <c r="AU1489" s="242" t="s">
        <v>89</v>
      </c>
      <c r="AV1489" s="13" t="s">
        <v>87</v>
      </c>
      <c r="AW1489" s="13" t="s">
        <v>34</v>
      </c>
      <c r="AX1489" s="13" t="s">
        <v>79</v>
      </c>
      <c r="AY1489" s="242" t="s">
        <v>151</v>
      </c>
    </row>
    <row r="1490" s="14" customFormat="1">
      <c r="A1490" s="14"/>
      <c r="B1490" s="243"/>
      <c r="C1490" s="244"/>
      <c r="D1490" s="234" t="s">
        <v>160</v>
      </c>
      <c r="E1490" s="245" t="s">
        <v>1</v>
      </c>
      <c r="F1490" s="246" t="s">
        <v>1781</v>
      </c>
      <c r="G1490" s="244"/>
      <c r="H1490" s="247">
        <v>0.41799999999999998</v>
      </c>
      <c r="I1490" s="248"/>
      <c r="J1490" s="244"/>
      <c r="K1490" s="244"/>
      <c r="L1490" s="249"/>
      <c r="M1490" s="250"/>
      <c r="N1490" s="251"/>
      <c r="O1490" s="251"/>
      <c r="P1490" s="251"/>
      <c r="Q1490" s="251"/>
      <c r="R1490" s="251"/>
      <c r="S1490" s="251"/>
      <c r="T1490" s="252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3" t="s">
        <v>160</v>
      </c>
      <c r="AU1490" s="253" t="s">
        <v>89</v>
      </c>
      <c r="AV1490" s="14" t="s">
        <v>89</v>
      </c>
      <c r="AW1490" s="14" t="s">
        <v>34</v>
      </c>
      <c r="AX1490" s="14" t="s">
        <v>87</v>
      </c>
      <c r="AY1490" s="253" t="s">
        <v>151</v>
      </c>
    </row>
    <row r="1491" s="2" customFormat="1" ht="16.5" customHeight="1">
      <c r="A1491" s="39"/>
      <c r="B1491" s="40"/>
      <c r="C1491" s="265" t="s">
        <v>1782</v>
      </c>
      <c r="D1491" s="265" t="s">
        <v>177</v>
      </c>
      <c r="E1491" s="266" t="s">
        <v>1783</v>
      </c>
      <c r="F1491" s="267" t="s">
        <v>1784</v>
      </c>
      <c r="G1491" s="268" t="s">
        <v>232</v>
      </c>
      <c r="H1491" s="269">
        <v>635</v>
      </c>
      <c r="I1491" s="270"/>
      <c r="J1491" s="271">
        <f>ROUND(I1491*H1491,2)</f>
        <v>0</v>
      </c>
      <c r="K1491" s="267" t="s">
        <v>1</v>
      </c>
      <c r="L1491" s="272"/>
      <c r="M1491" s="273" t="s">
        <v>1</v>
      </c>
      <c r="N1491" s="274" t="s">
        <v>44</v>
      </c>
      <c r="O1491" s="92"/>
      <c r="P1491" s="228">
        <f>O1491*H1491</f>
        <v>0</v>
      </c>
      <c r="Q1491" s="228">
        <v>0</v>
      </c>
      <c r="R1491" s="228">
        <f>Q1491*H1491</f>
        <v>0</v>
      </c>
      <c r="S1491" s="228">
        <v>0</v>
      </c>
      <c r="T1491" s="229">
        <f>S1491*H1491</f>
        <v>0</v>
      </c>
      <c r="U1491" s="39"/>
      <c r="V1491" s="39"/>
      <c r="W1491" s="39"/>
      <c r="X1491" s="39"/>
      <c r="Y1491" s="39"/>
      <c r="Z1491" s="39"/>
      <c r="AA1491" s="39"/>
      <c r="AB1491" s="39"/>
      <c r="AC1491" s="39"/>
      <c r="AD1491" s="39"/>
      <c r="AE1491" s="39"/>
      <c r="AR1491" s="230" t="s">
        <v>452</v>
      </c>
      <c r="AT1491" s="230" t="s">
        <v>177</v>
      </c>
      <c r="AU1491" s="230" t="s">
        <v>89</v>
      </c>
      <c r="AY1491" s="18" t="s">
        <v>151</v>
      </c>
      <c r="BE1491" s="231">
        <f>IF(N1491="základní",J1491,0)</f>
        <v>0</v>
      </c>
      <c r="BF1491" s="231">
        <f>IF(N1491="snížená",J1491,0)</f>
        <v>0</v>
      </c>
      <c r="BG1491" s="231">
        <f>IF(N1491="zákl. přenesená",J1491,0)</f>
        <v>0</v>
      </c>
      <c r="BH1491" s="231">
        <f>IF(N1491="sníž. přenesená",J1491,0)</f>
        <v>0</v>
      </c>
      <c r="BI1491" s="231">
        <f>IF(N1491="nulová",J1491,0)</f>
        <v>0</v>
      </c>
      <c r="BJ1491" s="18" t="s">
        <v>87</v>
      </c>
      <c r="BK1491" s="231">
        <f>ROUND(I1491*H1491,2)</f>
        <v>0</v>
      </c>
      <c r="BL1491" s="18" t="s">
        <v>209</v>
      </c>
      <c r="BM1491" s="230" t="s">
        <v>1785</v>
      </c>
    </row>
    <row r="1492" s="13" customFormat="1">
      <c r="A1492" s="13"/>
      <c r="B1492" s="232"/>
      <c r="C1492" s="233"/>
      <c r="D1492" s="234" t="s">
        <v>160</v>
      </c>
      <c r="E1492" s="235" t="s">
        <v>1</v>
      </c>
      <c r="F1492" s="236" t="s">
        <v>1786</v>
      </c>
      <c r="G1492" s="233"/>
      <c r="H1492" s="235" t="s">
        <v>1</v>
      </c>
      <c r="I1492" s="237"/>
      <c r="J1492" s="233"/>
      <c r="K1492" s="233"/>
      <c r="L1492" s="238"/>
      <c r="M1492" s="239"/>
      <c r="N1492" s="240"/>
      <c r="O1492" s="240"/>
      <c r="P1492" s="240"/>
      <c r="Q1492" s="240"/>
      <c r="R1492" s="240"/>
      <c r="S1492" s="240"/>
      <c r="T1492" s="241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42" t="s">
        <v>160</v>
      </c>
      <c r="AU1492" s="242" t="s">
        <v>89</v>
      </c>
      <c r="AV1492" s="13" t="s">
        <v>87</v>
      </c>
      <c r="AW1492" s="13" t="s">
        <v>34</v>
      </c>
      <c r="AX1492" s="13" t="s">
        <v>79</v>
      </c>
      <c r="AY1492" s="242" t="s">
        <v>151</v>
      </c>
    </row>
    <row r="1493" s="14" customFormat="1">
      <c r="A1493" s="14"/>
      <c r="B1493" s="243"/>
      <c r="C1493" s="244"/>
      <c r="D1493" s="234" t="s">
        <v>160</v>
      </c>
      <c r="E1493" s="245" t="s">
        <v>1</v>
      </c>
      <c r="F1493" s="246" t="s">
        <v>1787</v>
      </c>
      <c r="G1493" s="244"/>
      <c r="H1493" s="247">
        <v>635</v>
      </c>
      <c r="I1493" s="248"/>
      <c r="J1493" s="244"/>
      <c r="K1493" s="244"/>
      <c r="L1493" s="249"/>
      <c r="M1493" s="250"/>
      <c r="N1493" s="251"/>
      <c r="O1493" s="251"/>
      <c r="P1493" s="251"/>
      <c r="Q1493" s="251"/>
      <c r="R1493" s="251"/>
      <c r="S1493" s="251"/>
      <c r="T1493" s="252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3" t="s">
        <v>160</v>
      </c>
      <c r="AU1493" s="253" t="s">
        <v>89</v>
      </c>
      <c r="AV1493" s="14" t="s">
        <v>89</v>
      </c>
      <c r="AW1493" s="14" t="s">
        <v>34</v>
      </c>
      <c r="AX1493" s="14" t="s">
        <v>87</v>
      </c>
      <c r="AY1493" s="253" t="s">
        <v>151</v>
      </c>
    </row>
    <row r="1494" s="2" customFormat="1" ht="16.5" customHeight="1">
      <c r="A1494" s="39"/>
      <c r="B1494" s="40"/>
      <c r="C1494" s="219" t="s">
        <v>1788</v>
      </c>
      <c r="D1494" s="219" t="s">
        <v>153</v>
      </c>
      <c r="E1494" s="220" t="s">
        <v>1789</v>
      </c>
      <c r="F1494" s="221" t="s">
        <v>1790</v>
      </c>
      <c r="G1494" s="222" t="s">
        <v>208</v>
      </c>
      <c r="H1494" s="223">
        <v>32</v>
      </c>
      <c r="I1494" s="224"/>
      <c r="J1494" s="225">
        <f>ROUND(I1494*H1494,2)</f>
        <v>0</v>
      </c>
      <c r="K1494" s="221" t="s">
        <v>157</v>
      </c>
      <c r="L1494" s="45"/>
      <c r="M1494" s="226" t="s">
        <v>1</v>
      </c>
      <c r="N1494" s="227" t="s">
        <v>44</v>
      </c>
      <c r="O1494" s="92"/>
      <c r="P1494" s="228">
        <f>O1494*H1494</f>
        <v>0</v>
      </c>
      <c r="Q1494" s="228">
        <v>0</v>
      </c>
      <c r="R1494" s="228">
        <f>Q1494*H1494</f>
        <v>0</v>
      </c>
      <c r="S1494" s="228">
        <v>0</v>
      </c>
      <c r="T1494" s="229">
        <f>S1494*H1494</f>
        <v>0</v>
      </c>
      <c r="U1494" s="39"/>
      <c r="V1494" s="39"/>
      <c r="W1494" s="39"/>
      <c r="X1494" s="39"/>
      <c r="Y1494" s="39"/>
      <c r="Z1494" s="39"/>
      <c r="AA1494" s="39"/>
      <c r="AB1494" s="39"/>
      <c r="AC1494" s="39"/>
      <c r="AD1494" s="39"/>
      <c r="AE1494" s="39"/>
      <c r="AR1494" s="230" t="s">
        <v>209</v>
      </c>
      <c r="AT1494" s="230" t="s">
        <v>153</v>
      </c>
      <c r="AU1494" s="230" t="s">
        <v>89</v>
      </c>
      <c r="AY1494" s="18" t="s">
        <v>151</v>
      </c>
      <c r="BE1494" s="231">
        <f>IF(N1494="základní",J1494,0)</f>
        <v>0</v>
      </c>
      <c r="BF1494" s="231">
        <f>IF(N1494="snížená",J1494,0)</f>
        <v>0</v>
      </c>
      <c r="BG1494" s="231">
        <f>IF(N1494="zákl. přenesená",J1494,0)</f>
        <v>0</v>
      </c>
      <c r="BH1494" s="231">
        <f>IF(N1494="sníž. přenesená",J1494,0)</f>
        <v>0</v>
      </c>
      <c r="BI1494" s="231">
        <f>IF(N1494="nulová",J1494,0)</f>
        <v>0</v>
      </c>
      <c r="BJ1494" s="18" t="s">
        <v>87</v>
      </c>
      <c r="BK1494" s="231">
        <f>ROUND(I1494*H1494,2)</f>
        <v>0</v>
      </c>
      <c r="BL1494" s="18" t="s">
        <v>209</v>
      </c>
      <c r="BM1494" s="230" t="s">
        <v>1791</v>
      </c>
    </row>
    <row r="1495" s="13" customFormat="1">
      <c r="A1495" s="13"/>
      <c r="B1495" s="232"/>
      <c r="C1495" s="233"/>
      <c r="D1495" s="234" t="s">
        <v>160</v>
      </c>
      <c r="E1495" s="235" t="s">
        <v>1</v>
      </c>
      <c r="F1495" s="236" t="s">
        <v>1792</v>
      </c>
      <c r="G1495" s="233"/>
      <c r="H1495" s="235" t="s">
        <v>1</v>
      </c>
      <c r="I1495" s="237"/>
      <c r="J1495" s="233"/>
      <c r="K1495" s="233"/>
      <c r="L1495" s="238"/>
      <c r="M1495" s="239"/>
      <c r="N1495" s="240"/>
      <c r="O1495" s="240"/>
      <c r="P1495" s="240"/>
      <c r="Q1495" s="240"/>
      <c r="R1495" s="240"/>
      <c r="S1495" s="240"/>
      <c r="T1495" s="241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2" t="s">
        <v>160</v>
      </c>
      <c r="AU1495" s="242" t="s">
        <v>89</v>
      </c>
      <c r="AV1495" s="13" t="s">
        <v>87</v>
      </c>
      <c r="AW1495" s="13" t="s">
        <v>34</v>
      </c>
      <c r="AX1495" s="13" t="s">
        <v>79</v>
      </c>
      <c r="AY1495" s="242" t="s">
        <v>151</v>
      </c>
    </row>
    <row r="1496" s="14" customFormat="1">
      <c r="A1496" s="14"/>
      <c r="B1496" s="243"/>
      <c r="C1496" s="244"/>
      <c r="D1496" s="234" t="s">
        <v>160</v>
      </c>
      <c r="E1496" s="245" t="s">
        <v>1</v>
      </c>
      <c r="F1496" s="246" t="s">
        <v>1793</v>
      </c>
      <c r="G1496" s="244"/>
      <c r="H1496" s="247">
        <v>15</v>
      </c>
      <c r="I1496" s="248"/>
      <c r="J1496" s="244"/>
      <c r="K1496" s="244"/>
      <c r="L1496" s="249"/>
      <c r="M1496" s="250"/>
      <c r="N1496" s="251"/>
      <c r="O1496" s="251"/>
      <c r="P1496" s="251"/>
      <c r="Q1496" s="251"/>
      <c r="R1496" s="251"/>
      <c r="S1496" s="251"/>
      <c r="T1496" s="252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3" t="s">
        <v>160</v>
      </c>
      <c r="AU1496" s="253" t="s">
        <v>89</v>
      </c>
      <c r="AV1496" s="14" t="s">
        <v>89</v>
      </c>
      <c r="AW1496" s="14" t="s">
        <v>34</v>
      </c>
      <c r="AX1496" s="14" t="s">
        <v>79</v>
      </c>
      <c r="AY1496" s="253" t="s">
        <v>151</v>
      </c>
    </row>
    <row r="1497" s="13" customFormat="1">
      <c r="A1497" s="13"/>
      <c r="B1497" s="232"/>
      <c r="C1497" s="233"/>
      <c r="D1497" s="234" t="s">
        <v>160</v>
      </c>
      <c r="E1497" s="235" t="s">
        <v>1</v>
      </c>
      <c r="F1497" s="236" t="s">
        <v>1794</v>
      </c>
      <c r="G1497" s="233"/>
      <c r="H1497" s="235" t="s">
        <v>1</v>
      </c>
      <c r="I1497" s="237"/>
      <c r="J1497" s="233"/>
      <c r="K1497" s="233"/>
      <c r="L1497" s="238"/>
      <c r="M1497" s="239"/>
      <c r="N1497" s="240"/>
      <c r="O1497" s="240"/>
      <c r="P1497" s="240"/>
      <c r="Q1497" s="240"/>
      <c r="R1497" s="240"/>
      <c r="S1497" s="240"/>
      <c r="T1497" s="241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2" t="s">
        <v>160</v>
      </c>
      <c r="AU1497" s="242" t="s">
        <v>89</v>
      </c>
      <c r="AV1497" s="13" t="s">
        <v>87</v>
      </c>
      <c r="AW1497" s="13" t="s">
        <v>34</v>
      </c>
      <c r="AX1497" s="13" t="s">
        <v>79</v>
      </c>
      <c r="AY1497" s="242" t="s">
        <v>151</v>
      </c>
    </row>
    <row r="1498" s="14" customFormat="1">
      <c r="A1498" s="14"/>
      <c r="B1498" s="243"/>
      <c r="C1498" s="244"/>
      <c r="D1498" s="234" t="s">
        <v>160</v>
      </c>
      <c r="E1498" s="245" t="s">
        <v>1</v>
      </c>
      <c r="F1498" s="246" t="s">
        <v>1795</v>
      </c>
      <c r="G1498" s="244"/>
      <c r="H1498" s="247">
        <v>11.324999999999999</v>
      </c>
      <c r="I1498" s="248"/>
      <c r="J1498" s="244"/>
      <c r="K1498" s="244"/>
      <c r="L1498" s="249"/>
      <c r="M1498" s="250"/>
      <c r="N1498" s="251"/>
      <c r="O1498" s="251"/>
      <c r="P1498" s="251"/>
      <c r="Q1498" s="251"/>
      <c r="R1498" s="251"/>
      <c r="S1498" s="251"/>
      <c r="T1498" s="252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3" t="s">
        <v>160</v>
      </c>
      <c r="AU1498" s="253" t="s">
        <v>89</v>
      </c>
      <c r="AV1498" s="14" t="s">
        <v>89</v>
      </c>
      <c r="AW1498" s="14" t="s">
        <v>34</v>
      </c>
      <c r="AX1498" s="14" t="s">
        <v>79</v>
      </c>
      <c r="AY1498" s="253" t="s">
        <v>151</v>
      </c>
    </row>
    <row r="1499" s="14" customFormat="1">
      <c r="A1499" s="14"/>
      <c r="B1499" s="243"/>
      <c r="C1499" s="244"/>
      <c r="D1499" s="234" t="s">
        <v>160</v>
      </c>
      <c r="E1499" s="245" t="s">
        <v>1</v>
      </c>
      <c r="F1499" s="246" t="s">
        <v>1796</v>
      </c>
      <c r="G1499" s="244"/>
      <c r="H1499" s="247">
        <v>5.6749999999999998</v>
      </c>
      <c r="I1499" s="248"/>
      <c r="J1499" s="244"/>
      <c r="K1499" s="244"/>
      <c r="L1499" s="249"/>
      <c r="M1499" s="250"/>
      <c r="N1499" s="251"/>
      <c r="O1499" s="251"/>
      <c r="P1499" s="251"/>
      <c r="Q1499" s="251"/>
      <c r="R1499" s="251"/>
      <c r="S1499" s="251"/>
      <c r="T1499" s="252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3" t="s">
        <v>160</v>
      </c>
      <c r="AU1499" s="253" t="s">
        <v>89</v>
      </c>
      <c r="AV1499" s="14" t="s">
        <v>89</v>
      </c>
      <c r="AW1499" s="14" t="s">
        <v>34</v>
      </c>
      <c r="AX1499" s="14" t="s">
        <v>79</v>
      </c>
      <c r="AY1499" s="253" t="s">
        <v>151</v>
      </c>
    </row>
    <row r="1500" s="15" customFormat="1">
      <c r="A1500" s="15"/>
      <c r="B1500" s="254"/>
      <c r="C1500" s="255"/>
      <c r="D1500" s="234" t="s">
        <v>160</v>
      </c>
      <c r="E1500" s="256" t="s">
        <v>1</v>
      </c>
      <c r="F1500" s="257" t="s">
        <v>166</v>
      </c>
      <c r="G1500" s="255"/>
      <c r="H1500" s="258">
        <v>32</v>
      </c>
      <c r="I1500" s="259"/>
      <c r="J1500" s="255"/>
      <c r="K1500" s="255"/>
      <c r="L1500" s="260"/>
      <c r="M1500" s="261"/>
      <c r="N1500" s="262"/>
      <c r="O1500" s="262"/>
      <c r="P1500" s="262"/>
      <c r="Q1500" s="262"/>
      <c r="R1500" s="262"/>
      <c r="S1500" s="262"/>
      <c r="T1500" s="263"/>
      <c r="U1500" s="15"/>
      <c r="V1500" s="15"/>
      <c r="W1500" s="15"/>
      <c r="X1500" s="15"/>
      <c r="Y1500" s="15"/>
      <c r="Z1500" s="15"/>
      <c r="AA1500" s="15"/>
      <c r="AB1500" s="15"/>
      <c r="AC1500" s="15"/>
      <c r="AD1500" s="15"/>
      <c r="AE1500" s="15"/>
      <c r="AT1500" s="264" t="s">
        <v>160</v>
      </c>
      <c r="AU1500" s="264" t="s">
        <v>89</v>
      </c>
      <c r="AV1500" s="15" t="s">
        <v>158</v>
      </c>
      <c r="AW1500" s="15" t="s">
        <v>34</v>
      </c>
      <c r="AX1500" s="15" t="s">
        <v>87</v>
      </c>
      <c r="AY1500" s="264" t="s">
        <v>151</v>
      </c>
    </row>
    <row r="1501" s="2" customFormat="1" ht="16.5" customHeight="1">
      <c r="A1501" s="39"/>
      <c r="B1501" s="40"/>
      <c r="C1501" s="265" t="s">
        <v>1797</v>
      </c>
      <c r="D1501" s="265" t="s">
        <v>177</v>
      </c>
      <c r="E1501" s="266" t="s">
        <v>1798</v>
      </c>
      <c r="F1501" s="267" t="s">
        <v>1799</v>
      </c>
      <c r="G1501" s="268" t="s">
        <v>208</v>
      </c>
      <c r="H1501" s="269">
        <v>34</v>
      </c>
      <c r="I1501" s="270"/>
      <c r="J1501" s="271">
        <f>ROUND(I1501*H1501,2)</f>
        <v>0</v>
      </c>
      <c r="K1501" s="267" t="s">
        <v>157</v>
      </c>
      <c r="L1501" s="272"/>
      <c r="M1501" s="273" t="s">
        <v>1</v>
      </c>
      <c r="N1501" s="274" t="s">
        <v>44</v>
      </c>
      <c r="O1501" s="92"/>
      <c r="P1501" s="228">
        <f>O1501*H1501</f>
        <v>0</v>
      </c>
      <c r="Q1501" s="228">
        <v>0.028400000000000002</v>
      </c>
      <c r="R1501" s="228">
        <f>Q1501*H1501</f>
        <v>0.96560000000000001</v>
      </c>
      <c r="S1501" s="228">
        <v>0</v>
      </c>
      <c r="T1501" s="229">
        <f>S1501*H1501</f>
        <v>0</v>
      </c>
      <c r="U1501" s="39"/>
      <c r="V1501" s="39"/>
      <c r="W1501" s="39"/>
      <c r="X1501" s="39"/>
      <c r="Y1501" s="39"/>
      <c r="Z1501" s="39"/>
      <c r="AA1501" s="39"/>
      <c r="AB1501" s="39"/>
      <c r="AC1501" s="39"/>
      <c r="AD1501" s="39"/>
      <c r="AE1501" s="39"/>
      <c r="AR1501" s="230" t="s">
        <v>452</v>
      </c>
      <c r="AT1501" s="230" t="s">
        <v>177</v>
      </c>
      <c r="AU1501" s="230" t="s">
        <v>89</v>
      </c>
      <c r="AY1501" s="18" t="s">
        <v>151</v>
      </c>
      <c r="BE1501" s="231">
        <f>IF(N1501="základní",J1501,0)</f>
        <v>0</v>
      </c>
      <c r="BF1501" s="231">
        <f>IF(N1501="snížená",J1501,0)</f>
        <v>0</v>
      </c>
      <c r="BG1501" s="231">
        <f>IF(N1501="zákl. přenesená",J1501,0)</f>
        <v>0</v>
      </c>
      <c r="BH1501" s="231">
        <f>IF(N1501="sníž. přenesená",J1501,0)</f>
        <v>0</v>
      </c>
      <c r="BI1501" s="231">
        <f>IF(N1501="nulová",J1501,0)</f>
        <v>0</v>
      </c>
      <c r="BJ1501" s="18" t="s">
        <v>87</v>
      </c>
      <c r="BK1501" s="231">
        <f>ROUND(I1501*H1501,2)</f>
        <v>0</v>
      </c>
      <c r="BL1501" s="18" t="s">
        <v>209</v>
      </c>
      <c r="BM1501" s="230" t="s">
        <v>1800</v>
      </c>
    </row>
    <row r="1502" s="13" customFormat="1">
      <c r="A1502" s="13"/>
      <c r="B1502" s="232"/>
      <c r="C1502" s="233"/>
      <c r="D1502" s="234" t="s">
        <v>160</v>
      </c>
      <c r="E1502" s="235" t="s">
        <v>1</v>
      </c>
      <c r="F1502" s="236" t="s">
        <v>1801</v>
      </c>
      <c r="G1502" s="233"/>
      <c r="H1502" s="235" t="s">
        <v>1</v>
      </c>
      <c r="I1502" s="237"/>
      <c r="J1502" s="233"/>
      <c r="K1502" s="233"/>
      <c r="L1502" s="238"/>
      <c r="M1502" s="239"/>
      <c r="N1502" s="240"/>
      <c r="O1502" s="240"/>
      <c r="P1502" s="240"/>
      <c r="Q1502" s="240"/>
      <c r="R1502" s="240"/>
      <c r="S1502" s="240"/>
      <c r="T1502" s="241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2" t="s">
        <v>160</v>
      </c>
      <c r="AU1502" s="242" t="s">
        <v>89</v>
      </c>
      <c r="AV1502" s="13" t="s">
        <v>87</v>
      </c>
      <c r="AW1502" s="13" t="s">
        <v>34</v>
      </c>
      <c r="AX1502" s="13" t="s">
        <v>79</v>
      </c>
      <c r="AY1502" s="242" t="s">
        <v>151</v>
      </c>
    </row>
    <row r="1503" s="13" customFormat="1">
      <c r="A1503" s="13"/>
      <c r="B1503" s="232"/>
      <c r="C1503" s="233"/>
      <c r="D1503" s="234" t="s">
        <v>160</v>
      </c>
      <c r="E1503" s="235" t="s">
        <v>1</v>
      </c>
      <c r="F1503" s="236" t="s">
        <v>1539</v>
      </c>
      <c r="G1503" s="233"/>
      <c r="H1503" s="235" t="s">
        <v>1</v>
      </c>
      <c r="I1503" s="237"/>
      <c r="J1503" s="233"/>
      <c r="K1503" s="233"/>
      <c r="L1503" s="238"/>
      <c r="M1503" s="239"/>
      <c r="N1503" s="240"/>
      <c r="O1503" s="240"/>
      <c r="P1503" s="240"/>
      <c r="Q1503" s="240"/>
      <c r="R1503" s="240"/>
      <c r="S1503" s="240"/>
      <c r="T1503" s="241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2" t="s">
        <v>160</v>
      </c>
      <c r="AU1503" s="242" t="s">
        <v>89</v>
      </c>
      <c r="AV1503" s="13" t="s">
        <v>87</v>
      </c>
      <c r="AW1503" s="13" t="s">
        <v>34</v>
      </c>
      <c r="AX1503" s="13" t="s">
        <v>79</v>
      </c>
      <c r="AY1503" s="242" t="s">
        <v>151</v>
      </c>
    </row>
    <row r="1504" s="14" customFormat="1">
      <c r="A1504" s="14"/>
      <c r="B1504" s="243"/>
      <c r="C1504" s="244"/>
      <c r="D1504" s="234" t="s">
        <v>160</v>
      </c>
      <c r="E1504" s="245" t="s">
        <v>1</v>
      </c>
      <c r="F1504" s="246" t="s">
        <v>1802</v>
      </c>
      <c r="G1504" s="244"/>
      <c r="H1504" s="247">
        <v>34</v>
      </c>
      <c r="I1504" s="248"/>
      <c r="J1504" s="244"/>
      <c r="K1504" s="244"/>
      <c r="L1504" s="249"/>
      <c r="M1504" s="250"/>
      <c r="N1504" s="251"/>
      <c r="O1504" s="251"/>
      <c r="P1504" s="251"/>
      <c r="Q1504" s="251"/>
      <c r="R1504" s="251"/>
      <c r="S1504" s="251"/>
      <c r="T1504" s="252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3" t="s">
        <v>160</v>
      </c>
      <c r="AU1504" s="253" t="s">
        <v>89</v>
      </c>
      <c r="AV1504" s="14" t="s">
        <v>89</v>
      </c>
      <c r="AW1504" s="14" t="s">
        <v>34</v>
      </c>
      <c r="AX1504" s="14" t="s">
        <v>87</v>
      </c>
      <c r="AY1504" s="253" t="s">
        <v>151</v>
      </c>
    </row>
    <row r="1505" s="2" customFormat="1" ht="16.5" customHeight="1">
      <c r="A1505" s="39"/>
      <c r="B1505" s="40"/>
      <c r="C1505" s="219" t="s">
        <v>1803</v>
      </c>
      <c r="D1505" s="219" t="s">
        <v>153</v>
      </c>
      <c r="E1505" s="220" t="s">
        <v>1804</v>
      </c>
      <c r="F1505" s="221" t="s">
        <v>1805</v>
      </c>
      <c r="G1505" s="222" t="s">
        <v>388</v>
      </c>
      <c r="H1505" s="223">
        <v>64</v>
      </c>
      <c r="I1505" s="224"/>
      <c r="J1505" s="225">
        <f>ROUND(I1505*H1505,2)</f>
        <v>0</v>
      </c>
      <c r="K1505" s="221" t="s">
        <v>157</v>
      </c>
      <c r="L1505" s="45"/>
      <c r="M1505" s="226" t="s">
        <v>1</v>
      </c>
      <c r="N1505" s="227" t="s">
        <v>44</v>
      </c>
      <c r="O1505" s="92"/>
      <c r="P1505" s="228">
        <f>O1505*H1505</f>
        <v>0</v>
      </c>
      <c r="Q1505" s="228">
        <v>1.0000000000000001E-05</v>
      </c>
      <c r="R1505" s="228">
        <f>Q1505*H1505</f>
        <v>0.00064000000000000005</v>
      </c>
      <c r="S1505" s="228">
        <v>0</v>
      </c>
      <c r="T1505" s="229">
        <f>S1505*H1505</f>
        <v>0</v>
      </c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R1505" s="230" t="s">
        <v>209</v>
      </c>
      <c r="AT1505" s="230" t="s">
        <v>153</v>
      </c>
      <c r="AU1505" s="230" t="s">
        <v>89</v>
      </c>
      <c r="AY1505" s="18" t="s">
        <v>151</v>
      </c>
      <c r="BE1505" s="231">
        <f>IF(N1505="základní",J1505,0)</f>
        <v>0</v>
      </c>
      <c r="BF1505" s="231">
        <f>IF(N1505="snížená",J1505,0)</f>
        <v>0</v>
      </c>
      <c r="BG1505" s="231">
        <f>IF(N1505="zákl. přenesená",J1505,0)</f>
        <v>0</v>
      </c>
      <c r="BH1505" s="231">
        <f>IF(N1505="sníž. přenesená",J1505,0)</f>
        <v>0</v>
      </c>
      <c r="BI1505" s="231">
        <f>IF(N1505="nulová",J1505,0)</f>
        <v>0</v>
      </c>
      <c r="BJ1505" s="18" t="s">
        <v>87</v>
      </c>
      <c r="BK1505" s="231">
        <f>ROUND(I1505*H1505,2)</f>
        <v>0</v>
      </c>
      <c r="BL1505" s="18" t="s">
        <v>209</v>
      </c>
      <c r="BM1505" s="230" t="s">
        <v>1806</v>
      </c>
    </row>
    <row r="1506" s="13" customFormat="1">
      <c r="A1506" s="13"/>
      <c r="B1506" s="232"/>
      <c r="C1506" s="233"/>
      <c r="D1506" s="234" t="s">
        <v>160</v>
      </c>
      <c r="E1506" s="235" t="s">
        <v>1</v>
      </c>
      <c r="F1506" s="236" t="s">
        <v>1807</v>
      </c>
      <c r="G1506" s="233"/>
      <c r="H1506" s="235" t="s">
        <v>1</v>
      </c>
      <c r="I1506" s="237"/>
      <c r="J1506" s="233"/>
      <c r="K1506" s="233"/>
      <c r="L1506" s="238"/>
      <c r="M1506" s="239"/>
      <c r="N1506" s="240"/>
      <c r="O1506" s="240"/>
      <c r="P1506" s="240"/>
      <c r="Q1506" s="240"/>
      <c r="R1506" s="240"/>
      <c r="S1506" s="240"/>
      <c r="T1506" s="241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42" t="s">
        <v>160</v>
      </c>
      <c r="AU1506" s="242" t="s">
        <v>89</v>
      </c>
      <c r="AV1506" s="13" t="s">
        <v>87</v>
      </c>
      <c r="AW1506" s="13" t="s">
        <v>34</v>
      </c>
      <c r="AX1506" s="13" t="s">
        <v>79</v>
      </c>
      <c r="AY1506" s="242" t="s">
        <v>151</v>
      </c>
    </row>
    <row r="1507" s="14" customFormat="1">
      <c r="A1507" s="14"/>
      <c r="B1507" s="243"/>
      <c r="C1507" s="244"/>
      <c r="D1507" s="234" t="s">
        <v>160</v>
      </c>
      <c r="E1507" s="245" t="s">
        <v>1</v>
      </c>
      <c r="F1507" s="246" t="s">
        <v>1808</v>
      </c>
      <c r="G1507" s="244"/>
      <c r="H1507" s="247">
        <v>64</v>
      </c>
      <c r="I1507" s="248"/>
      <c r="J1507" s="244"/>
      <c r="K1507" s="244"/>
      <c r="L1507" s="249"/>
      <c r="M1507" s="250"/>
      <c r="N1507" s="251"/>
      <c r="O1507" s="251"/>
      <c r="P1507" s="251"/>
      <c r="Q1507" s="251"/>
      <c r="R1507" s="251"/>
      <c r="S1507" s="251"/>
      <c r="T1507" s="252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3" t="s">
        <v>160</v>
      </c>
      <c r="AU1507" s="253" t="s">
        <v>89</v>
      </c>
      <c r="AV1507" s="14" t="s">
        <v>89</v>
      </c>
      <c r="AW1507" s="14" t="s">
        <v>34</v>
      </c>
      <c r="AX1507" s="14" t="s">
        <v>87</v>
      </c>
      <c r="AY1507" s="253" t="s">
        <v>151</v>
      </c>
    </row>
    <row r="1508" s="2" customFormat="1" ht="16.5" customHeight="1">
      <c r="A1508" s="39"/>
      <c r="B1508" s="40"/>
      <c r="C1508" s="265" t="s">
        <v>1809</v>
      </c>
      <c r="D1508" s="265" t="s">
        <v>177</v>
      </c>
      <c r="E1508" s="266" t="s">
        <v>1810</v>
      </c>
      <c r="F1508" s="267" t="s">
        <v>1811</v>
      </c>
      <c r="G1508" s="268" t="s">
        <v>156</v>
      </c>
      <c r="H1508" s="269">
        <v>0.17599999999999999</v>
      </c>
      <c r="I1508" s="270"/>
      <c r="J1508" s="271">
        <f>ROUND(I1508*H1508,2)</f>
        <v>0</v>
      </c>
      <c r="K1508" s="267" t="s">
        <v>157</v>
      </c>
      <c r="L1508" s="272"/>
      <c r="M1508" s="273" t="s">
        <v>1</v>
      </c>
      <c r="N1508" s="274" t="s">
        <v>44</v>
      </c>
      <c r="O1508" s="92"/>
      <c r="P1508" s="228">
        <f>O1508*H1508</f>
        <v>0</v>
      </c>
      <c r="Q1508" s="228">
        <v>0.55000000000000004</v>
      </c>
      <c r="R1508" s="228">
        <f>Q1508*H1508</f>
        <v>0.096799999999999997</v>
      </c>
      <c r="S1508" s="228">
        <v>0</v>
      </c>
      <c r="T1508" s="229">
        <f>S1508*H1508</f>
        <v>0</v>
      </c>
      <c r="U1508" s="39"/>
      <c r="V1508" s="39"/>
      <c r="W1508" s="39"/>
      <c r="X1508" s="39"/>
      <c r="Y1508" s="39"/>
      <c r="Z1508" s="39"/>
      <c r="AA1508" s="39"/>
      <c r="AB1508" s="39"/>
      <c r="AC1508" s="39"/>
      <c r="AD1508" s="39"/>
      <c r="AE1508" s="39"/>
      <c r="AR1508" s="230" t="s">
        <v>452</v>
      </c>
      <c r="AT1508" s="230" t="s">
        <v>177</v>
      </c>
      <c r="AU1508" s="230" t="s">
        <v>89</v>
      </c>
      <c r="AY1508" s="18" t="s">
        <v>151</v>
      </c>
      <c r="BE1508" s="231">
        <f>IF(N1508="základní",J1508,0)</f>
        <v>0</v>
      </c>
      <c r="BF1508" s="231">
        <f>IF(N1508="snížená",J1508,0)</f>
        <v>0</v>
      </c>
      <c r="BG1508" s="231">
        <f>IF(N1508="zákl. přenesená",J1508,0)</f>
        <v>0</v>
      </c>
      <c r="BH1508" s="231">
        <f>IF(N1508="sníž. přenesená",J1508,0)</f>
        <v>0</v>
      </c>
      <c r="BI1508" s="231">
        <f>IF(N1508="nulová",J1508,0)</f>
        <v>0</v>
      </c>
      <c r="BJ1508" s="18" t="s">
        <v>87</v>
      </c>
      <c r="BK1508" s="231">
        <f>ROUND(I1508*H1508,2)</f>
        <v>0</v>
      </c>
      <c r="BL1508" s="18" t="s">
        <v>209</v>
      </c>
      <c r="BM1508" s="230" t="s">
        <v>1812</v>
      </c>
    </row>
    <row r="1509" s="13" customFormat="1">
      <c r="A1509" s="13"/>
      <c r="B1509" s="232"/>
      <c r="C1509" s="233"/>
      <c r="D1509" s="234" t="s">
        <v>160</v>
      </c>
      <c r="E1509" s="235" t="s">
        <v>1</v>
      </c>
      <c r="F1509" s="236" t="s">
        <v>1813</v>
      </c>
      <c r="G1509" s="233"/>
      <c r="H1509" s="235" t="s">
        <v>1</v>
      </c>
      <c r="I1509" s="237"/>
      <c r="J1509" s="233"/>
      <c r="K1509" s="233"/>
      <c r="L1509" s="238"/>
      <c r="M1509" s="239"/>
      <c r="N1509" s="240"/>
      <c r="O1509" s="240"/>
      <c r="P1509" s="240"/>
      <c r="Q1509" s="240"/>
      <c r="R1509" s="240"/>
      <c r="S1509" s="240"/>
      <c r="T1509" s="241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2" t="s">
        <v>160</v>
      </c>
      <c r="AU1509" s="242" t="s">
        <v>89</v>
      </c>
      <c r="AV1509" s="13" t="s">
        <v>87</v>
      </c>
      <c r="AW1509" s="13" t="s">
        <v>34</v>
      </c>
      <c r="AX1509" s="13" t="s">
        <v>79</v>
      </c>
      <c r="AY1509" s="242" t="s">
        <v>151</v>
      </c>
    </row>
    <row r="1510" s="13" customFormat="1">
      <c r="A1510" s="13"/>
      <c r="B1510" s="232"/>
      <c r="C1510" s="233"/>
      <c r="D1510" s="234" t="s">
        <v>160</v>
      </c>
      <c r="E1510" s="235" t="s">
        <v>1</v>
      </c>
      <c r="F1510" s="236" t="s">
        <v>1814</v>
      </c>
      <c r="G1510" s="233"/>
      <c r="H1510" s="235" t="s">
        <v>1</v>
      </c>
      <c r="I1510" s="237"/>
      <c r="J1510" s="233"/>
      <c r="K1510" s="233"/>
      <c r="L1510" s="238"/>
      <c r="M1510" s="239"/>
      <c r="N1510" s="240"/>
      <c r="O1510" s="240"/>
      <c r="P1510" s="240"/>
      <c r="Q1510" s="240"/>
      <c r="R1510" s="240"/>
      <c r="S1510" s="240"/>
      <c r="T1510" s="241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2" t="s">
        <v>160</v>
      </c>
      <c r="AU1510" s="242" t="s">
        <v>89</v>
      </c>
      <c r="AV1510" s="13" t="s">
        <v>87</v>
      </c>
      <c r="AW1510" s="13" t="s">
        <v>34</v>
      </c>
      <c r="AX1510" s="13" t="s">
        <v>79</v>
      </c>
      <c r="AY1510" s="242" t="s">
        <v>151</v>
      </c>
    </row>
    <row r="1511" s="14" customFormat="1">
      <c r="A1511" s="14"/>
      <c r="B1511" s="243"/>
      <c r="C1511" s="244"/>
      <c r="D1511" s="234" t="s">
        <v>160</v>
      </c>
      <c r="E1511" s="245" t="s">
        <v>1</v>
      </c>
      <c r="F1511" s="246" t="s">
        <v>1815</v>
      </c>
      <c r="G1511" s="244"/>
      <c r="H1511" s="247">
        <v>0.17599999999999999</v>
      </c>
      <c r="I1511" s="248"/>
      <c r="J1511" s="244"/>
      <c r="K1511" s="244"/>
      <c r="L1511" s="249"/>
      <c r="M1511" s="250"/>
      <c r="N1511" s="251"/>
      <c r="O1511" s="251"/>
      <c r="P1511" s="251"/>
      <c r="Q1511" s="251"/>
      <c r="R1511" s="251"/>
      <c r="S1511" s="251"/>
      <c r="T1511" s="252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3" t="s">
        <v>160</v>
      </c>
      <c r="AU1511" s="253" t="s">
        <v>89</v>
      </c>
      <c r="AV1511" s="14" t="s">
        <v>89</v>
      </c>
      <c r="AW1511" s="14" t="s">
        <v>34</v>
      </c>
      <c r="AX1511" s="14" t="s">
        <v>87</v>
      </c>
      <c r="AY1511" s="253" t="s">
        <v>151</v>
      </c>
    </row>
    <row r="1512" s="2" customFormat="1" ht="16.5" customHeight="1">
      <c r="A1512" s="39"/>
      <c r="B1512" s="40"/>
      <c r="C1512" s="219" t="s">
        <v>1816</v>
      </c>
      <c r="D1512" s="219" t="s">
        <v>153</v>
      </c>
      <c r="E1512" s="220" t="s">
        <v>1817</v>
      </c>
      <c r="F1512" s="221" t="s">
        <v>1818</v>
      </c>
      <c r="G1512" s="222" t="s">
        <v>208</v>
      </c>
      <c r="H1512" s="223">
        <v>1178</v>
      </c>
      <c r="I1512" s="224"/>
      <c r="J1512" s="225">
        <f>ROUND(I1512*H1512,2)</f>
        <v>0</v>
      </c>
      <c r="K1512" s="221" t="s">
        <v>157</v>
      </c>
      <c r="L1512" s="45"/>
      <c r="M1512" s="226" t="s">
        <v>1</v>
      </c>
      <c r="N1512" s="227" t="s">
        <v>44</v>
      </c>
      <c r="O1512" s="92"/>
      <c r="P1512" s="228">
        <f>O1512*H1512</f>
        <v>0</v>
      </c>
      <c r="Q1512" s="228">
        <v>0.00020000000000000001</v>
      </c>
      <c r="R1512" s="228">
        <f>Q1512*H1512</f>
        <v>0.2356</v>
      </c>
      <c r="S1512" s="228">
        <v>0</v>
      </c>
      <c r="T1512" s="229">
        <f>S1512*H1512</f>
        <v>0</v>
      </c>
      <c r="U1512" s="39"/>
      <c r="V1512" s="39"/>
      <c r="W1512" s="39"/>
      <c r="X1512" s="39"/>
      <c r="Y1512" s="39"/>
      <c r="Z1512" s="39"/>
      <c r="AA1512" s="39"/>
      <c r="AB1512" s="39"/>
      <c r="AC1512" s="39"/>
      <c r="AD1512" s="39"/>
      <c r="AE1512" s="39"/>
      <c r="AR1512" s="230" t="s">
        <v>209</v>
      </c>
      <c r="AT1512" s="230" t="s">
        <v>153</v>
      </c>
      <c r="AU1512" s="230" t="s">
        <v>89</v>
      </c>
      <c r="AY1512" s="18" t="s">
        <v>151</v>
      </c>
      <c r="BE1512" s="231">
        <f>IF(N1512="základní",J1512,0)</f>
        <v>0</v>
      </c>
      <c r="BF1512" s="231">
        <f>IF(N1512="snížená",J1512,0)</f>
        <v>0</v>
      </c>
      <c r="BG1512" s="231">
        <f>IF(N1512="zákl. přenesená",J1512,0)</f>
        <v>0</v>
      </c>
      <c r="BH1512" s="231">
        <f>IF(N1512="sníž. přenesená",J1512,0)</f>
        <v>0</v>
      </c>
      <c r="BI1512" s="231">
        <f>IF(N1512="nulová",J1512,0)</f>
        <v>0</v>
      </c>
      <c r="BJ1512" s="18" t="s">
        <v>87</v>
      </c>
      <c r="BK1512" s="231">
        <f>ROUND(I1512*H1512,2)</f>
        <v>0</v>
      </c>
      <c r="BL1512" s="18" t="s">
        <v>209</v>
      </c>
      <c r="BM1512" s="230" t="s">
        <v>1819</v>
      </c>
    </row>
    <row r="1513" s="13" customFormat="1">
      <c r="A1513" s="13"/>
      <c r="B1513" s="232"/>
      <c r="C1513" s="233"/>
      <c r="D1513" s="234" t="s">
        <v>160</v>
      </c>
      <c r="E1513" s="235" t="s">
        <v>1</v>
      </c>
      <c r="F1513" s="236" t="s">
        <v>1820</v>
      </c>
      <c r="G1513" s="233"/>
      <c r="H1513" s="235" t="s">
        <v>1</v>
      </c>
      <c r="I1513" s="237"/>
      <c r="J1513" s="233"/>
      <c r="K1513" s="233"/>
      <c r="L1513" s="238"/>
      <c r="M1513" s="239"/>
      <c r="N1513" s="240"/>
      <c r="O1513" s="240"/>
      <c r="P1513" s="240"/>
      <c r="Q1513" s="240"/>
      <c r="R1513" s="240"/>
      <c r="S1513" s="240"/>
      <c r="T1513" s="241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2" t="s">
        <v>160</v>
      </c>
      <c r="AU1513" s="242" t="s">
        <v>89</v>
      </c>
      <c r="AV1513" s="13" t="s">
        <v>87</v>
      </c>
      <c r="AW1513" s="13" t="s">
        <v>34</v>
      </c>
      <c r="AX1513" s="13" t="s">
        <v>79</v>
      </c>
      <c r="AY1513" s="242" t="s">
        <v>151</v>
      </c>
    </row>
    <row r="1514" s="14" customFormat="1">
      <c r="A1514" s="14"/>
      <c r="B1514" s="243"/>
      <c r="C1514" s="244"/>
      <c r="D1514" s="234" t="s">
        <v>160</v>
      </c>
      <c r="E1514" s="245" t="s">
        <v>1</v>
      </c>
      <c r="F1514" s="246" t="s">
        <v>1821</v>
      </c>
      <c r="G1514" s="244"/>
      <c r="H1514" s="247">
        <v>28</v>
      </c>
      <c r="I1514" s="248"/>
      <c r="J1514" s="244"/>
      <c r="K1514" s="244"/>
      <c r="L1514" s="249"/>
      <c r="M1514" s="250"/>
      <c r="N1514" s="251"/>
      <c r="O1514" s="251"/>
      <c r="P1514" s="251"/>
      <c r="Q1514" s="251"/>
      <c r="R1514" s="251"/>
      <c r="S1514" s="251"/>
      <c r="T1514" s="252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3" t="s">
        <v>160</v>
      </c>
      <c r="AU1514" s="253" t="s">
        <v>89</v>
      </c>
      <c r="AV1514" s="14" t="s">
        <v>89</v>
      </c>
      <c r="AW1514" s="14" t="s">
        <v>34</v>
      </c>
      <c r="AX1514" s="14" t="s">
        <v>79</v>
      </c>
      <c r="AY1514" s="253" t="s">
        <v>151</v>
      </c>
    </row>
    <row r="1515" s="13" customFormat="1">
      <c r="A1515" s="13"/>
      <c r="B1515" s="232"/>
      <c r="C1515" s="233"/>
      <c r="D1515" s="234" t="s">
        <v>160</v>
      </c>
      <c r="E1515" s="235" t="s">
        <v>1</v>
      </c>
      <c r="F1515" s="236" t="s">
        <v>1822</v>
      </c>
      <c r="G1515" s="233"/>
      <c r="H1515" s="235" t="s">
        <v>1</v>
      </c>
      <c r="I1515" s="237"/>
      <c r="J1515" s="233"/>
      <c r="K1515" s="233"/>
      <c r="L1515" s="238"/>
      <c r="M1515" s="239"/>
      <c r="N1515" s="240"/>
      <c r="O1515" s="240"/>
      <c r="P1515" s="240"/>
      <c r="Q1515" s="240"/>
      <c r="R1515" s="240"/>
      <c r="S1515" s="240"/>
      <c r="T1515" s="241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2" t="s">
        <v>160</v>
      </c>
      <c r="AU1515" s="242" t="s">
        <v>89</v>
      </c>
      <c r="AV1515" s="13" t="s">
        <v>87</v>
      </c>
      <c r="AW1515" s="13" t="s">
        <v>34</v>
      </c>
      <c r="AX1515" s="13" t="s">
        <v>79</v>
      </c>
      <c r="AY1515" s="242" t="s">
        <v>151</v>
      </c>
    </row>
    <row r="1516" s="13" customFormat="1">
      <c r="A1516" s="13"/>
      <c r="B1516" s="232"/>
      <c r="C1516" s="233"/>
      <c r="D1516" s="234" t="s">
        <v>160</v>
      </c>
      <c r="E1516" s="235" t="s">
        <v>1</v>
      </c>
      <c r="F1516" s="236" t="s">
        <v>1823</v>
      </c>
      <c r="G1516" s="233"/>
      <c r="H1516" s="235" t="s">
        <v>1</v>
      </c>
      <c r="I1516" s="237"/>
      <c r="J1516" s="233"/>
      <c r="K1516" s="233"/>
      <c r="L1516" s="238"/>
      <c r="M1516" s="239"/>
      <c r="N1516" s="240"/>
      <c r="O1516" s="240"/>
      <c r="P1516" s="240"/>
      <c r="Q1516" s="240"/>
      <c r="R1516" s="240"/>
      <c r="S1516" s="240"/>
      <c r="T1516" s="241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2" t="s">
        <v>160</v>
      </c>
      <c r="AU1516" s="242" t="s">
        <v>89</v>
      </c>
      <c r="AV1516" s="13" t="s">
        <v>87</v>
      </c>
      <c r="AW1516" s="13" t="s">
        <v>34</v>
      </c>
      <c r="AX1516" s="13" t="s">
        <v>79</v>
      </c>
      <c r="AY1516" s="242" t="s">
        <v>151</v>
      </c>
    </row>
    <row r="1517" s="14" customFormat="1">
      <c r="A1517" s="14"/>
      <c r="B1517" s="243"/>
      <c r="C1517" s="244"/>
      <c r="D1517" s="234" t="s">
        <v>160</v>
      </c>
      <c r="E1517" s="245" t="s">
        <v>1</v>
      </c>
      <c r="F1517" s="246" t="s">
        <v>1824</v>
      </c>
      <c r="G1517" s="244"/>
      <c r="H1517" s="247">
        <v>321</v>
      </c>
      <c r="I1517" s="248"/>
      <c r="J1517" s="244"/>
      <c r="K1517" s="244"/>
      <c r="L1517" s="249"/>
      <c r="M1517" s="250"/>
      <c r="N1517" s="251"/>
      <c r="O1517" s="251"/>
      <c r="P1517" s="251"/>
      <c r="Q1517" s="251"/>
      <c r="R1517" s="251"/>
      <c r="S1517" s="251"/>
      <c r="T1517" s="252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3" t="s">
        <v>160</v>
      </c>
      <c r="AU1517" s="253" t="s">
        <v>89</v>
      </c>
      <c r="AV1517" s="14" t="s">
        <v>89</v>
      </c>
      <c r="AW1517" s="14" t="s">
        <v>34</v>
      </c>
      <c r="AX1517" s="14" t="s">
        <v>79</v>
      </c>
      <c r="AY1517" s="253" t="s">
        <v>151</v>
      </c>
    </row>
    <row r="1518" s="13" customFormat="1">
      <c r="A1518" s="13"/>
      <c r="B1518" s="232"/>
      <c r="C1518" s="233"/>
      <c r="D1518" s="234" t="s">
        <v>160</v>
      </c>
      <c r="E1518" s="235" t="s">
        <v>1</v>
      </c>
      <c r="F1518" s="236" t="s">
        <v>1825</v>
      </c>
      <c r="G1518" s="233"/>
      <c r="H1518" s="235" t="s">
        <v>1</v>
      </c>
      <c r="I1518" s="237"/>
      <c r="J1518" s="233"/>
      <c r="K1518" s="233"/>
      <c r="L1518" s="238"/>
      <c r="M1518" s="239"/>
      <c r="N1518" s="240"/>
      <c r="O1518" s="240"/>
      <c r="P1518" s="240"/>
      <c r="Q1518" s="240"/>
      <c r="R1518" s="240"/>
      <c r="S1518" s="240"/>
      <c r="T1518" s="241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42" t="s">
        <v>160</v>
      </c>
      <c r="AU1518" s="242" t="s">
        <v>89</v>
      </c>
      <c r="AV1518" s="13" t="s">
        <v>87</v>
      </c>
      <c r="AW1518" s="13" t="s">
        <v>34</v>
      </c>
      <c r="AX1518" s="13" t="s">
        <v>79</v>
      </c>
      <c r="AY1518" s="242" t="s">
        <v>151</v>
      </c>
    </row>
    <row r="1519" s="14" customFormat="1">
      <c r="A1519" s="14"/>
      <c r="B1519" s="243"/>
      <c r="C1519" s="244"/>
      <c r="D1519" s="234" t="s">
        <v>160</v>
      </c>
      <c r="E1519" s="245" t="s">
        <v>1</v>
      </c>
      <c r="F1519" s="246" t="s">
        <v>1826</v>
      </c>
      <c r="G1519" s="244"/>
      <c r="H1519" s="247">
        <v>407</v>
      </c>
      <c r="I1519" s="248"/>
      <c r="J1519" s="244"/>
      <c r="K1519" s="244"/>
      <c r="L1519" s="249"/>
      <c r="M1519" s="250"/>
      <c r="N1519" s="251"/>
      <c r="O1519" s="251"/>
      <c r="P1519" s="251"/>
      <c r="Q1519" s="251"/>
      <c r="R1519" s="251"/>
      <c r="S1519" s="251"/>
      <c r="T1519" s="252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3" t="s">
        <v>160</v>
      </c>
      <c r="AU1519" s="253" t="s">
        <v>89</v>
      </c>
      <c r="AV1519" s="14" t="s">
        <v>89</v>
      </c>
      <c r="AW1519" s="14" t="s">
        <v>34</v>
      </c>
      <c r="AX1519" s="14" t="s">
        <v>79</v>
      </c>
      <c r="AY1519" s="253" t="s">
        <v>151</v>
      </c>
    </row>
    <row r="1520" s="13" customFormat="1">
      <c r="A1520" s="13"/>
      <c r="B1520" s="232"/>
      <c r="C1520" s="233"/>
      <c r="D1520" s="234" t="s">
        <v>160</v>
      </c>
      <c r="E1520" s="235" t="s">
        <v>1</v>
      </c>
      <c r="F1520" s="236" t="s">
        <v>1827</v>
      </c>
      <c r="G1520" s="233"/>
      <c r="H1520" s="235" t="s">
        <v>1</v>
      </c>
      <c r="I1520" s="237"/>
      <c r="J1520" s="233"/>
      <c r="K1520" s="233"/>
      <c r="L1520" s="238"/>
      <c r="M1520" s="239"/>
      <c r="N1520" s="240"/>
      <c r="O1520" s="240"/>
      <c r="P1520" s="240"/>
      <c r="Q1520" s="240"/>
      <c r="R1520" s="240"/>
      <c r="S1520" s="240"/>
      <c r="T1520" s="241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42" t="s">
        <v>160</v>
      </c>
      <c r="AU1520" s="242" t="s">
        <v>89</v>
      </c>
      <c r="AV1520" s="13" t="s">
        <v>87</v>
      </c>
      <c r="AW1520" s="13" t="s">
        <v>34</v>
      </c>
      <c r="AX1520" s="13" t="s">
        <v>79</v>
      </c>
      <c r="AY1520" s="242" t="s">
        <v>151</v>
      </c>
    </row>
    <row r="1521" s="14" customFormat="1">
      <c r="A1521" s="14"/>
      <c r="B1521" s="243"/>
      <c r="C1521" s="244"/>
      <c r="D1521" s="234" t="s">
        <v>160</v>
      </c>
      <c r="E1521" s="245" t="s">
        <v>1</v>
      </c>
      <c r="F1521" s="246" t="s">
        <v>1828</v>
      </c>
      <c r="G1521" s="244"/>
      <c r="H1521" s="247">
        <v>243</v>
      </c>
      <c r="I1521" s="248"/>
      <c r="J1521" s="244"/>
      <c r="K1521" s="244"/>
      <c r="L1521" s="249"/>
      <c r="M1521" s="250"/>
      <c r="N1521" s="251"/>
      <c r="O1521" s="251"/>
      <c r="P1521" s="251"/>
      <c r="Q1521" s="251"/>
      <c r="R1521" s="251"/>
      <c r="S1521" s="251"/>
      <c r="T1521" s="252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3" t="s">
        <v>160</v>
      </c>
      <c r="AU1521" s="253" t="s">
        <v>89</v>
      </c>
      <c r="AV1521" s="14" t="s">
        <v>89</v>
      </c>
      <c r="AW1521" s="14" t="s">
        <v>34</v>
      </c>
      <c r="AX1521" s="14" t="s">
        <v>79</v>
      </c>
      <c r="AY1521" s="253" t="s">
        <v>151</v>
      </c>
    </row>
    <row r="1522" s="13" customFormat="1">
      <c r="A1522" s="13"/>
      <c r="B1522" s="232"/>
      <c r="C1522" s="233"/>
      <c r="D1522" s="234" t="s">
        <v>160</v>
      </c>
      <c r="E1522" s="235" t="s">
        <v>1</v>
      </c>
      <c r="F1522" s="236" t="s">
        <v>1829</v>
      </c>
      <c r="G1522" s="233"/>
      <c r="H1522" s="235" t="s">
        <v>1</v>
      </c>
      <c r="I1522" s="237"/>
      <c r="J1522" s="233"/>
      <c r="K1522" s="233"/>
      <c r="L1522" s="238"/>
      <c r="M1522" s="239"/>
      <c r="N1522" s="240"/>
      <c r="O1522" s="240"/>
      <c r="P1522" s="240"/>
      <c r="Q1522" s="240"/>
      <c r="R1522" s="240"/>
      <c r="S1522" s="240"/>
      <c r="T1522" s="241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2" t="s">
        <v>160</v>
      </c>
      <c r="AU1522" s="242" t="s">
        <v>89</v>
      </c>
      <c r="AV1522" s="13" t="s">
        <v>87</v>
      </c>
      <c r="AW1522" s="13" t="s">
        <v>34</v>
      </c>
      <c r="AX1522" s="13" t="s">
        <v>79</v>
      </c>
      <c r="AY1522" s="242" t="s">
        <v>151</v>
      </c>
    </row>
    <row r="1523" s="14" customFormat="1">
      <c r="A1523" s="14"/>
      <c r="B1523" s="243"/>
      <c r="C1523" s="244"/>
      <c r="D1523" s="234" t="s">
        <v>160</v>
      </c>
      <c r="E1523" s="245" t="s">
        <v>1</v>
      </c>
      <c r="F1523" s="246" t="s">
        <v>1830</v>
      </c>
      <c r="G1523" s="244"/>
      <c r="H1523" s="247">
        <v>29</v>
      </c>
      <c r="I1523" s="248"/>
      <c r="J1523" s="244"/>
      <c r="K1523" s="244"/>
      <c r="L1523" s="249"/>
      <c r="M1523" s="250"/>
      <c r="N1523" s="251"/>
      <c r="O1523" s="251"/>
      <c r="P1523" s="251"/>
      <c r="Q1523" s="251"/>
      <c r="R1523" s="251"/>
      <c r="S1523" s="251"/>
      <c r="T1523" s="252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3" t="s">
        <v>160</v>
      </c>
      <c r="AU1523" s="253" t="s">
        <v>89</v>
      </c>
      <c r="AV1523" s="14" t="s">
        <v>89</v>
      </c>
      <c r="AW1523" s="14" t="s">
        <v>34</v>
      </c>
      <c r="AX1523" s="14" t="s">
        <v>79</v>
      </c>
      <c r="AY1523" s="253" t="s">
        <v>151</v>
      </c>
    </row>
    <row r="1524" s="13" customFormat="1">
      <c r="A1524" s="13"/>
      <c r="B1524" s="232"/>
      <c r="C1524" s="233"/>
      <c r="D1524" s="234" t="s">
        <v>160</v>
      </c>
      <c r="E1524" s="235" t="s">
        <v>1</v>
      </c>
      <c r="F1524" s="236" t="s">
        <v>219</v>
      </c>
      <c r="G1524" s="233"/>
      <c r="H1524" s="235" t="s">
        <v>1</v>
      </c>
      <c r="I1524" s="237"/>
      <c r="J1524" s="233"/>
      <c r="K1524" s="233"/>
      <c r="L1524" s="238"/>
      <c r="M1524" s="239"/>
      <c r="N1524" s="240"/>
      <c r="O1524" s="240"/>
      <c r="P1524" s="240"/>
      <c r="Q1524" s="240"/>
      <c r="R1524" s="240"/>
      <c r="S1524" s="240"/>
      <c r="T1524" s="241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2" t="s">
        <v>160</v>
      </c>
      <c r="AU1524" s="242" t="s">
        <v>89</v>
      </c>
      <c r="AV1524" s="13" t="s">
        <v>87</v>
      </c>
      <c r="AW1524" s="13" t="s">
        <v>34</v>
      </c>
      <c r="AX1524" s="13" t="s">
        <v>79</v>
      </c>
      <c r="AY1524" s="242" t="s">
        <v>151</v>
      </c>
    </row>
    <row r="1525" s="14" customFormat="1">
      <c r="A1525" s="14"/>
      <c r="B1525" s="243"/>
      <c r="C1525" s="244"/>
      <c r="D1525" s="234" t="s">
        <v>160</v>
      </c>
      <c r="E1525" s="245" t="s">
        <v>1</v>
      </c>
      <c r="F1525" s="246" t="s">
        <v>901</v>
      </c>
      <c r="G1525" s="244"/>
      <c r="H1525" s="247">
        <v>150</v>
      </c>
      <c r="I1525" s="248"/>
      <c r="J1525" s="244"/>
      <c r="K1525" s="244"/>
      <c r="L1525" s="249"/>
      <c r="M1525" s="250"/>
      <c r="N1525" s="251"/>
      <c r="O1525" s="251"/>
      <c r="P1525" s="251"/>
      <c r="Q1525" s="251"/>
      <c r="R1525" s="251"/>
      <c r="S1525" s="251"/>
      <c r="T1525" s="252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3" t="s">
        <v>160</v>
      </c>
      <c r="AU1525" s="253" t="s">
        <v>89</v>
      </c>
      <c r="AV1525" s="14" t="s">
        <v>89</v>
      </c>
      <c r="AW1525" s="14" t="s">
        <v>34</v>
      </c>
      <c r="AX1525" s="14" t="s">
        <v>79</v>
      </c>
      <c r="AY1525" s="253" t="s">
        <v>151</v>
      </c>
    </row>
    <row r="1526" s="15" customFormat="1">
      <c r="A1526" s="15"/>
      <c r="B1526" s="254"/>
      <c r="C1526" s="255"/>
      <c r="D1526" s="234" t="s">
        <v>160</v>
      </c>
      <c r="E1526" s="256" t="s">
        <v>1</v>
      </c>
      <c r="F1526" s="257" t="s">
        <v>166</v>
      </c>
      <c r="G1526" s="255"/>
      <c r="H1526" s="258">
        <v>1178</v>
      </c>
      <c r="I1526" s="259"/>
      <c r="J1526" s="255"/>
      <c r="K1526" s="255"/>
      <c r="L1526" s="260"/>
      <c r="M1526" s="261"/>
      <c r="N1526" s="262"/>
      <c r="O1526" s="262"/>
      <c r="P1526" s="262"/>
      <c r="Q1526" s="262"/>
      <c r="R1526" s="262"/>
      <c r="S1526" s="262"/>
      <c r="T1526" s="263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64" t="s">
        <v>160</v>
      </c>
      <c r="AU1526" s="264" t="s">
        <v>89</v>
      </c>
      <c r="AV1526" s="15" t="s">
        <v>158</v>
      </c>
      <c r="AW1526" s="15" t="s">
        <v>34</v>
      </c>
      <c r="AX1526" s="15" t="s">
        <v>87</v>
      </c>
      <c r="AY1526" s="264" t="s">
        <v>151</v>
      </c>
    </row>
    <row r="1527" s="2" customFormat="1">
      <c r="A1527" s="39"/>
      <c r="B1527" s="40"/>
      <c r="C1527" s="219" t="s">
        <v>1831</v>
      </c>
      <c r="D1527" s="219" t="s">
        <v>153</v>
      </c>
      <c r="E1527" s="220" t="s">
        <v>1832</v>
      </c>
      <c r="F1527" s="221" t="s">
        <v>1833</v>
      </c>
      <c r="G1527" s="222" t="s">
        <v>156</v>
      </c>
      <c r="H1527" s="223">
        <v>9.6679999999999993</v>
      </c>
      <c r="I1527" s="224"/>
      <c r="J1527" s="225">
        <f>ROUND(I1527*H1527,2)</f>
        <v>0</v>
      </c>
      <c r="K1527" s="221" t="s">
        <v>157</v>
      </c>
      <c r="L1527" s="45"/>
      <c r="M1527" s="226" t="s">
        <v>1</v>
      </c>
      <c r="N1527" s="227" t="s">
        <v>44</v>
      </c>
      <c r="O1527" s="92"/>
      <c r="P1527" s="228">
        <f>O1527*H1527</f>
        <v>0</v>
      </c>
      <c r="Q1527" s="228">
        <v>0.00108</v>
      </c>
      <c r="R1527" s="228">
        <f>Q1527*H1527</f>
        <v>0.01044144</v>
      </c>
      <c r="S1527" s="228">
        <v>0</v>
      </c>
      <c r="T1527" s="229">
        <f>S1527*H1527</f>
        <v>0</v>
      </c>
      <c r="U1527" s="39"/>
      <c r="V1527" s="39"/>
      <c r="W1527" s="39"/>
      <c r="X1527" s="39"/>
      <c r="Y1527" s="39"/>
      <c r="Z1527" s="39"/>
      <c r="AA1527" s="39"/>
      <c r="AB1527" s="39"/>
      <c r="AC1527" s="39"/>
      <c r="AD1527" s="39"/>
      <c r="AE1527" s="39"/>
      <c r="AR1527" s="230" t="s">
        <v>209</v>
      </c>
      <c r="AT1527" s="230" t="s">
        <v>153</v>
      </c>
      <c r="AU1527" s="230" t="s">
        <v>89</v>
      </c>
      <c r="AY1527" s="18" t="s">
        <v>151</v>
      </c>
      <c r="BE1527" s="231">
        <f>IF(N1527="základní",J1527,0)</f>
        <v>0</v>
      </c>
      <c r="BF1527" s="231">
        <f>IF(N1527="snížená",J1527,0)</f>
        <v>0</v>
      </c>
      <c r="BG1527" s="231">
        <f>IF(N1527="zákl. přenesená",J1527,0)</f>
        <v>0</v>
      </c>
      <c r="BH1527" s="231">
        <f>IF(N1527="sníž. přenesená",J1527,0)</f>
        <v>0</v>
      </c>
      <c r="BI1527" s="231">
        <f>IF(N1527="nulová",J1527,0)</f>
        <v>0</v>
      </c>
      <c r="BJ1527" s="18" t="s">
        <v>87</v>
      </c>
      <c r="BK1527" s="231">
        <f>ROUND(I1527*H1527,2)</f>
        <v>0</v>
      </c>
      <c r="BL1527" s="18" t="s">
        <v>209</v>
      </c>
      <c r="BM1527" s="230" t="s">
        <v>1834</v>
      </c>
    </row>
    <row r="1528" s="13" customFormat="1">
      <c r="A1528" s="13"/>
      <c r="B1528" s="232"/>
      <c r="C1528" s="233"/>
      <c r="D1528" s="234" t="s">
        <v>160</v>
      </c>
      <c r="E1528" s="235" t="s">
        <v>1</v>
      </c>
      <c r="F1528" s="236" t="s">
        <v>1835</v>
      </c>
      <c r="G1528" s="233"/>
      <c r="H1528" s="235" t="s">
        <v>1</v>
      </c>
      <c r="I1528" s="237"/>
      <c r="J1528" s="233"/>
      <c r="K1528" s="233"/>
      <c r="L1528" s="238"/>
      <c r="M1528" s="239"/>
      <c r="N1528" s="240"/>
      <c r="O1528" s="240"/>
      <c r="P1528" s="240"/>
      <c r="Q1528" s="240"/>
      <c r="R1528" s="240"/>
      <c r="S1528" s="240"/>
      <c r="T1528" s="241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42" t="s">
        <v>160</v>
      </c>
      <c r="AU1528" s="242" t="s">
        <v>89</v>
      </c>
      <c r="AV1528" s="13" t="s">
        <v>87</v>
      </c>
      <c r="AW1528" s="13" t="s">
        <v>34</v>
      </c>
      <c r="AX1528" s="13" t="s">
        <v>79</v>
      </c>
      <c r="AY1528" s="242" t="s">
        <v>151</v>
      </c>
    </row>
    <row r="1529" s="14" customFormat="1">
      <c r="A1529" s="14"/>
      <c r="B1529" s="243"/>
      <c r="C1529" s="244"/>
      <c r="D1529" s="234" t="s">
        <v>160</v>
      </c>
      <c r="E1529" s="245" t="s">
        <v>1</v>
      </c>
      <c r="F1529" s="246" t="s">
        <v>1836</v>
      </c>
      <c r="G1529" s="244"/>
      <c r="H1529" s="247">
        <v>8.1959999999999997</v>
      </c>
      <c r="I1529" s="248"/>
      <c r="J1529" s="244"/>
      <c r="K1529" s="244"/>
      <c r="L1529" s="249"/>
      <c r="M1529" s="250"/>
      <c r="N1529" s="251"/>
      <c r="O1529" s="251"/>
      <c r="P1529" s="251"/>
      <c r="Q1529" s="251"/>
      <c r="R1529" s="251"/>
      <c r="S1529" s="251"/>
      <c r="T1529" s="252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3" t="s">
        <v>160</v>
      </c>
      <c r="AU1529" s="253" t="s">
        <v>89</v>
      </c>
      <c r="AV1529" s="14" t="s">
        <v>89</v>
      </c>
      <c r="AW1529" s="14" t="s">
        <v>34</v>
      </c>
      <c r="AX1529" s="14" t="s">
        <v>79</v>
      </c>
      <c r="AY1529" s="253" t="s">
        <v>151</v>
      </c>
    </row>
    <row r="1530" s="13" customFormat="1">
      <c r="A1530" s="13"/>
      <c r="B1530" s="232"/>
      <c r="C1530" s="233"/>
      <c r="D1530" s="234" t="s">
        <v>160</v>
      </c>
      <c r="E1530" s="235" t="s">
        <v>1</v>
      </c>
      <c r="F1530" s="236" t="s">
        <v>1837</v>
      </c>
      <c r="G1530" s="233"/>
      <c r="H1530" s="235" t="s">
        <v>1</v>
      </c>
      <c r="I1530" s="237"/>
      <c r="J1530" s="233"/>
      <c r="K1530" s="233"/>
      <c r="L1530" s="238"/>
      <c r="M1530" s="239"/>
      <c r="N1530" s="240"/>
      <c r="O1530" s="240"/>
      <c r="P1530" s="240"/>
      <c r="Q1530" s="240"/>
      <c r="R1530" s="240"/>
      <c r="S1530" s="240"/>
      <c r="T1530" s="241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2" t="s">
        <v>160</v>
      </c>
      <c r="AU1530" s="242" t="s">
        <v>89</v>
      </c>
      <c r="AV1530" s="13" t="s">
        <v>87</v>
      </c>
      <c r="AW1530" s="13" t="s">
        <v>34</v>
      </c>
      <c r="AX1530" s="13" t="s">
        <v>79</v>
      </c>
      <c r="AY1530" s="242" t="s">
        <v>151</v>
      </c>
    </row>
    <row r="1531" s="14" customFormat="1">
      <c r="A1531" s="14"/>
      <c r="B1531" s="243"/>
      <c r="C1531" s="244"/>
      <c r="D1531" s="234" t="s">
        <v>160</v>
      </c>
      <c r="E1531" s="245" t="s">
        <v>1</v>
      </c>
      <c r="F1531" s="246" t="s">
        <v>1838</v>
      </c>
      <c r="G1531" s="244"/>
      <c r="H1531" s="247">
        <v>0.68000000000000005</v>
      </c>
      <c r="I1531" s="248"/>
      <c r="J1531" s="244"/>
      <c r="K1531" s="244"/>
      <c r="L1531" s="249"/>
      <c r="M1531" s="250"/>
      <c r="N1531" s="251"/>
      <c r="O1531" s="251"/>
      <c r="P1531" s="251"/>
      <c r="Q1531" s="251"/>
      <c r="R1531" s="251"/>
      <c r="S1531" s="251"/>
      <c r="T1531" s="252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3" t="s">
        <v>160</v>
      </c>
      <c r="AU1531" s="253" t="s">
        <v>89</v>
      </c>
      <c r="AV1531" s="14" t="s">
        <v>89</v>
      </c>
      <c r="AW1531" s="14" t="s">
        <v>34</v>
      </c>
      <c r="AX1531" s="14" t="s">
        <v>79</v>
      </c>
      <c r="AY1531" s="253" t="s">
        <v>151</v>
      </c>
    </row>
    <row r="1532" s="13" customFormat="1">
      <c r="A1532" s="13"/>
      <c r="B1532" s="232"/>
      <c r="C1532" s="233"/>
      <c r="D1532" s="234" t="s">
        <v>160</v>
      </c>
      <c r="E1532" s="235" t="s">
        <v>1</v>
      </c>
      <c r="F1532" s="236" t="s">
        <v>1839</v>
      </c>
      <c r="G1532" s="233"/>
      <c r="H1532" s="235" t="s">
        <v>1</v>
      </c>
      <c r="I1532" s="237"/>
      <c r="J1532" s="233"/>
      <c r="K1532" s="233"/>
      <c r="L1532" s="238"/>
      <c r="M1532" s="239"/>
      <c r="N1532" s="240"/>
      <c r="O1532" s="240"/>
      <c r="P1532" s="240"/>
      <c r="Q1532" s="240"/>
      <c r="R1532" s="240"/>
      <c r="S1532" s="240"/>
      <c r="T1532" s="241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2" t="s">
        <v>160</v>
      </c>
      <c r="AU1532" s="242" t="s">
        <v>89</v>
      </c>
      <c r="AV1532" s="13" t="s">
        <v>87</v>
      </c>
      <c r="AW1532" s="13" t="s">
        <v>34</v>
      </c>
      <c r="AX1532" s="13" t="s">
        <v>79</v>
      </c>
      <c r="AY1532" s="242" t="s">
        <v>151</v>
      </c>
    </row>
    <row r="1533" s="14" customFormat="1">
      <c r="A1533" s="14"/>
      <c r="B1533" s="243"/>
      <c r="C1533" s="244"/>
      <c r="D1533" s="234" t="s">
        <v>160</v>
      </c>
      <c r="E1533" s="245" t="s">
        <v>1</v>
      </c>
      <c r="F1533" s="246" t="s">
        <v>1840</v>
      </c>
      <c r="G1533" s="244"/>
      <c r="H1533" s="247">
        <v>0.17599999999999999</v>
      </c>
      <c r="I1533" s="248"/>
      <c r="J1533" s="244"/>
      <c r="K1533" s="244"/>
      <c r="L1533" s="249"/>
      <c r="M1533" s="250"/>
      <c r="N1533" s="251"/>
      <c r="O1533" s="251"/>
      <c r="P1533" s="251"/>
      <c r="Q1533" s="251"/>
      <c r="R1533" s="251"/>
      <c r="S1533" s="251"/>
      <c r="T1533" s="252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3" t="s">
        <v>160</v>
      </c>
      <c r="AU1533" s="253" t="s">
        <v>89</v>
      </c>
      <c r="AV1533" s="14" t="s">
        <v>89</v>
      </c>
      <c r="AW1533" s="14" t="s">
        <v>34</v>
      </c>
      <c r="AX1533" s="14" t="s">
        <v>79</v>
      </c>
      <c r="AY1533" s="253" t="s">
        <v>151</v>
      </c>
    </row>
    <row r="1534" s="13" customFormat="1">
      <c r="A1534" s="13"/>
      <c r="B1534" s="232"/>
      <c r="C1534" s="233"/>
      <c r="D1534" s="234" t="s">
        <v>160</v>
      </c>
      <c r="E1534" s="235" t="s">
        <v>1</v>
      </c>
      <c r="F1534" s="236" t="s">
        <v>1820</v>
      </c>
      <c r="G1534" s="233"/>
      <c r="H1534" s="235" t="s">
        <v>1</v>
      </c>
      <c r="I1534" s="237"/>
      <c r="J1534" s="233"/>
      <c r="K1534" s="233"/>
      <c r="L1534" s="238"/>
      <c r="M1534" s="239"/>
      <c r="N1534" s="240"/>
      <c r="O1534" s="240"/>
      <c r="P1534" s="240"/>
      <c r="Q1534" s="240"/>
      <c r="R1534" s="240"/>
      <c r="S1534" s="240"/>
      <c r="T1534" s="241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2" t="s">
        <v>160</v>
      </c>
      <c r="AU1534" s="242" t="s">
        <v>89</v>
      </c>
      <c r="AV1534" s="13" t="s">
        <v>87</v>
      </c>
      <c r="AW1534" s="13" t="s">
        <v>34</v>
      </c>
      <c r="AX1534" s="13" t="s">
        <v>79</v>
      </c>
      <c r="AY1534" s="242" t="s">
        <v>151</v>
      </c>
    </row>
    <row r="1535" s="14" customFormat="1">
      <c r="A1535" s="14"/>
      <c r="B1535" s="243"/>
      <c r="C1535" s="244"/>
      <c r="D1535" s="234" t="s">
        <v>160</v>
      </c>
      <c r="E1535" s="245" t="s">
        <v>1</v>
      </c>
      <c r="F1535" s="246" t="s">
        <v>1841</v>
      </c>
      <c r="G1535" s="244"/>
      <c r="H1535" s="247">
        <v>0.61599999999999999</v>
      </c>
      <c r="I1535" s="248"/>
      <c r="J1535" s="244"/>
      <c r="K1535" s="244"/>
      <c r="L1535" s="249"/>
      <c r="M1535" s="250"/>
      <c r="N1535" s="251"/>
      <c r="O1535" s="251"/>
      <c r="P1535" s="251"/>
      <c r="Q1535" s="251"/>
      <c r="R1535" s="251"/>
      <c r="S1535" s="251"/>
      <c r="T1535" s="252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3" t="s">
        <v>160</v>
      </c>
      <c r="AU1535" s="253" t="s">
        <v>89</v>
      </c>
      <c r="AV1535" s="14" t="s">
        <v>89</v>
      </c>
      <c r="AW1535" s="14" t="s">
        <v>34</v>
      </c>
      <c r="AX1535" s="14" t="s">
        <v>79</v>
      </c>
      <c r="AY1535" s="253" t="s">
        <v>151</v>
      </c>
    </row>
    <row r="1536" s="15" customFormat="1">
      <c r="A1536" s="15"/>
      <c r="B1536" s="254"/>
      <c r="C1536" s="255"/>
      <c r="D1536" s="234" t="s">
        <v>160</v>
      </c>
      <c r="E1536" s="256" t="s">
        <v>1</v>
      </c>
      <c r="F1536" s="257" t="s">
        <v>166</v>
      </c>
      <c r="G1536" s="255"/>
      <c r="H1536" s="258">
        <v>9.6679999999999993</v>
      </c>
      <c r="I1536" s="259"/>
      <c r="J1536" s="255"/>
      <c r="K1536" s="255"/>
      <c r="L1536" s="260"/>
      <c r="M1536" s="261"/>
      <c r="N1536" s="262"/>
      <c r="O1536" s="262"/>
      <c r="P1536" s="262"/>
      <c r="Q1536" s="262"/>
      <c r="R1536" s="262"/>
      <c r="S1536" s="262"/>
      <c r="T1536" s="263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64" t="s">
        <v>160</v>
      </c>
      <c r="AU1536" s="264" t="s">
        <v>89</v>
      </c>
      <c r="AV1536" s="15" t="s">
        <v>158</v>
      </c>
      <c r="AW1536" s="15" t="s">
        <v>34</v>
      </c>
      <c r="AX1536" s="15" t="s">
        <v>87</v>
      </c>
      <c r="AY1536" s="264" t="s">
        <v>151</v>
      </c>
    </row>
    <row r="1537" s="2" customFormat="1" ht="16.5" customHeight="1">
      <c r="A1537" s="39"/>
      <c r="B1537" s="40"/>
      <c r="C1537" s="219" t="s">
        <v>1842</v>
      </c>
      <c r="D1537" s="219" t="s">
        <v>153</v>
      </c>
      <c r="E1537" s="220" t="s">
        <v>1843</v>
      </c>
      <c r="F1537" s="221" t="s">
        <v>1844</v>
      </c>
      <c r="G1537" s="222" t="s">
        <v>180</v>
      </c>
      <c r="H1537" s="223">
        <v>5.8380000000000001</v>
      </c>
      <c r="I1537" s="224"/>
      <c r="J1537" s="225">
        <f>ROUND(I1537*H1537,2)</f>
        <v>0</v>
      </c>
      <c r="K1537" s="221" t="s">
        <v>157</v>
      </c>
      <c r="L1537" s="45"/>
      <c r="M1537" s="226" t="s">
        <v>1</v>
      </c>
      <c r="N1537" s="227" t="s">
        <v>44</v>
      </c>
      <c r="O1537" s="92"/>
      <c r="P1537" s="228">
        <f>O1537*H1537</f>
        <v>0</v>
      </c>
      <c r="Q1537" s="228">
        <v>0</v>
      </c>
      <c r="R1537" s="228">
        <f>Q1537*H1537</f>
        <v>0</v>
      </c>
      <c r="S1537" s="228">
        <v>0</v>
      </c>
      <c r="T1537" s="229">
        <f>S1537*H1537</f>
        <v>0</v>
      </c>
      <c r="U1537" s="39"/>
      <c r="V1537" s="39"/>
      <c r="W1537" s="39"/>
      <c r="X1537" s="39"/>
      <c r="Y1537" s="39"/>
      <c r="Z1537" s="39"/>
      <c r="AA1537" s="39"/>
      <c r="AB1537" s="39"/>
      <c r="AC1537" s="39"/>
      <c r="AD1537" s="39"/>
      <c r="AE1537" s="39"/>
      <c r="AR1537" s="230" t="s">
        <v>209</v>
      </c>
      <c r="AT1537" s="230" t="s">
        <v>153</v>
      </c>
      <c r="AU1537" s="230" t="s">
        <v>89</v>
      </c>
      <c r="AY1537" s="18" t="s">
        <v>151</v>
      </c>
      <c r="BE1537" s="231">
        <f>IF(N1537="základní",J1537,0)</f>
        <v>0</v>
      </c>
      <c r="BF1537" s="231">
        <f>IF(N1537="snížená",J1537,0)</f>
        <v>0</v>
      </c>
      <c r="BG1537" s="231">
        <f>IF(N1537="zákl. přenesená",J1537,0)</f>
        <v>0</v>
      </c>
      <c r="BH1537" s="231">
        <f>IF(N1537="sníž. přenesená",J1537,0)</f>
        <v>0</v>
      </c>
      <c r="BI1537" s="231">
        <f>IF(N1537="nulová",J1537,0)</f>
        <v>0</v>
      </c>
      <c r="BJ1537" s="18" t="s">
        <v>87</v>
      </c>
      <c r="BK1537" s="231">
        <f>ROUND(I1537*H1537,2)</f>
        <v>0</v>
      </c>
      <c r="BL1537" s="18" t="s">
        <v>209</v>
      </c>
      <c r="BM1537" s="230" t="s">
        <v>1845</v>
      </c>
    </row>
    <row r="1538" s="12" customFormat="1" ht="22.8" customHeight="1">
      <c r="A1538" s="12"/>
      <c r="B1538" s="203"/>
      <c r="C1538" s="204"/>
      <c r="D1538" s="205" t="s">
        <v>78</v>
      </c>
      <c r="E1538" s="217" t="s">
        <v>1846</v>
      </c>
      <c r="F1538" s="217" t="s">
        <v>1847</v>
      </c>
      <c r="G1538" s="204"/>
      <c r="H1538" s="204"/>
      <c r="I1538" s="207"/>
      <c r="J1538" s="218">
        <f>BK1538</f>
        <v>0</v>
      </c>
      <c r="K1538" s="204"/>
      <c r="L1538" s="209"/>
      <c r="M1538" s="210"/>
      <c r="N1538" s="211"/>
      <c r="O1538" s="211"/>
      <c r="P1538" s="212">
        <f>SUM(P1539:P1732)</f>
        <v>0</v>
      </c>
      <c r="Q1538" s="211"/>
      <c r="R1538" s="212">
        <f>SUM(R1539:R1732)</f>
        <v>0.33055999999999996</v>
      </c>
      <c r="S1538" s="211"/>
      <c r="T1538" s="213">
        <f>SUM(T1539:T1732)</f>
        <v>0</v>
      </c>
      <c r="U1538" s="12"/>
      <c r="V1538" s="12"/>
      <c r="W1538" s="12"/>
      <c r="X1538" s="12"/>
      <c r="Y1538" s="12"/>
      <c r="Z1538" s="12"/>
      <c r="AA1538" s="12"/>
      <c r="AB1538" s="12"/>
      <c r="AC1538" s="12"/>
      <c r="AD1538" s="12"/>
      <c r="AE1538" s="12"/>
      <c r="AR1538" s="214" t="s">
        <v>89</v>
      </c>
      <c r="AT1538" s="215" t="s">
        <v>78</v>
      </c>
      <c r="AU1538" s="215" t="s">
        <v>87</v>
      </c>
      <c r="AY1538" s="214" t="s">
        <v>151</v>
      </c>
      <c r="BK1538" s="216">
        <f>SUM(BK1539:BK1732)</f>
        <v>0</v>
      </c>
    </row>
    <row r="1539" s="2" customFormat="1" ht="16.5" customHeight="1">
      <c r="A1539" s="39"/>
      <c r="B1539" s="40"/>
      <c r="C1539" s="219" t="s">
        <v>1848</v>
      </c>
      <c r="D1539" s="219" t="s">
        <v>153</v>
      </c>
      <c r="E1539" s="220" t="s">
        <v>1849</v>
      </c>
      <c r="F1539" s="221" t="s">
        <v>1850</v>
      </c>
      <c r="G1539" s="222" t="s">
        <v>388</v>
      </c>
      <c r="H1539" s="223">
        <v>25</v>
      </c>
      <c r="I1539" s="224"/>
      <c r="J1539" s="225">
        <f>ROUND(I1539*H1539,2)</f>
        <v>0</v>
      </c>
      <c r="K1539" s="221" t="s">
        <v>1</v>
      </c>
      <c r="L1539" s="45"/>
      <c r="M1539" s="226" t="s">
        <v>1</v>
      </c>
      <c r="N1539" s="227" t="s">
        <v>44</v>
      </c>
      <c r="O1539" s="92"/>
      <c r="P1539" s="228">
        <f>O1539*H1539</f>
        <v>0</v>
      </c>
      <c r="Q1539" s="228">
        <v>0.00031</v>
      </c>
      <c r="R1539" s="228">
        <f>Q1539*H1539</f>
        <v>0.0077499999999999999</v>
      </c>
      <c r="S1539" s="228">
        <v>0</v>
      </c>
      <c r="T1539" s="229">
        <f>S1539*H1539</f>
        <v>0</v>
      </c>
      <c r="U1539" s="39"/>
      <c r="V1539" s="39"/>
      <c r="W1539" s="39"/>
      <c r="X1539" s="39"/>
      <c r="Y1539" s="39"/>
      <c r="Z1539" s="39"/>
      <c r="AA1539" s="39"/>
      <c r="AB1539" s="39"/>
      <c r="AC1539" s="39"/>
      <c r="AD1539" s="39"/>
      <c r="AE1539" s="39"/>
      <c r="AR1539" s="230" t="s">
        <v>209</v>
      </c>
      <c r="AT1539" s="230" t="s">
        <v>153</v>
      </c>
      <c r="AU1539" s="230" t="s">
        <v>89</v>
      </c>
      <c r="AY1539" s="18" t="s">
        <v>151</v>
      </c>
      <c r="BE1539" s="231">
        <f>IF(N1539="základní",J1539,0)</f>
        <v>0</v>
      </c>
      <c r="BF1539" s="231">
        <f>IF(N1539="snížená",J1539,0)</f>
        <v>0</v>
      </c>
      <c r="BG1539" s="231">
        <f>IF(N1539="zákl. přenesená",J1539,0)</f>
        <v>0</v>
      </c>
      <c r="BH1539" s="231">
        <f>IF(N1539="sníž. přenesená",J1539,0)</f>
        <v>0</v>
      </c>
      <c r="BI1539" s="231">
        <f>IF(N1539="nulová",J1539,0)</f>
        <v>0</v>
      </c>
      <c r="BJ1539" s="18" t="s">
        <v>87</v>
      </c>
      <c r="BK1539" s="231">
        <f>ROUND(I1539*H1539,2)</f>
        <v>0</v>
      </c>
      <c r="BL1539" s="18" t="s">
        <v>209</v>
      </c>
      <c r="BM1539" s="230" t="s">
        <v>1851</v>
      </c>
    </row>
    <row r="1540" s="13" customFormat="1">
      <c r="A1540" s="13"/>
      <c r="B1540" s="232"/>
      <c r="C1540" s="233"/>
      <c r="D1540" s="234" t="s">
        <v>160</v>
      </c>
      <c r="E1540" s="235" t="s">
        <v>1</v>
      </c>
      <c r="F1540" s="236" t="s">
        <v>1852</v>
      </c>
      <c r="G1540" s="233"/>
      <c r="H1540" s="235" t="s">
        <v>1</v>
      </c>
      <c r="I1540" s="237"/>
      <c r="J1540" s="233"/>
      <c r="K1540" s="233"/>
      <c r="L1540" s="238"/>
      <c r="M1540" s="239"/>
      <c r="N1540" s="240"/>
      <c r="O1540" s="240"/>
      <c r="P1540" s="240"/>
      <c r="Q1540" s="240"/>
      <c r="R1540" s="240"/>
      <c r="S1540" s="240"/>
      <c r="T1540" s="241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2" t="s">
        <v>160</v>
      </c>
      <c r="AU1540" s="242" t="s">
        <v>89</v>
      </c>
      <c r="AV1540" s="13" t="s">
        <v>87</v>
      </c>
      <c r="AW1540" s="13" t="s">
        <v>34</v>
      </c>
      <c r="AX1540" s="13" t="s">
        <v>79</v>
      </c>
      <c r="AY1540" s="242" t="s">
        <v>151</v>
      </c>
    </row>
    <row r="1541" s="14" customFormat="1">
      <c r="A1541" s="14"/>
      <c r="B1541" s="243"/>
      <c r="C1541" s="244"/>
      <c r="D1541" s="234" t="s">
        <v>160</v>
      </c>
      <c r="E1541" s="245" t="s">
        <v>1</v>
      </c>
      <c r="F1541" s="246" t="s">
        <v>1522</v>
      </c>
      <c r="G1541" s="244"/>
      <c r="H1541" s="247">
        <v>25</v>
      </c>
      <c r="I1541" s="248"/>
      <c r="J1541" s="244"/>
      <c r="K1541" s="244"/>
      <c r="L1541" s="249"/>
      <c r="M1541" s="250"/>
      <c r="N1541" s="251"/>
      <c r="O1541" s="251"/>
      <c r="P1541" s="251"/>
      <c r="Q1541" s="251"/>
      <c r="R1541" s="251"/>
      <c r="S1541" s="251"/>
      <c r="T1541" s="252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3" t="s">
        <v>160</v>
      </c>
      <c r="AU1541" s="253" t="s">
        <v>89</v>
      </c>
      <c r="AV1541" s="14" t="s">
        <v>89</v>
      </c>
      <c r="AW1541" s="14" t="s">
        <v>34</v>
      </c>
      <c r="AX1541" s="14" t="s">
        <v>79</v>
      </c>
      <c r="AY1541" s="253" t="s">
        <v>151</v>
      </c>
    </row>
    <row r="1542" s="15" customFormat="1">
      <c r="A1542" s="15"/>
      <c r="B1542" s="254"/>
      <c r="C1542" s="255"/>
      <c r="D1542" s="234" t="s">
        <v>160</v>
      </c>
      <c r="E1542" s="256" t="s">
        <v>1</v>
      </c>
      <c r="F1542" s="257" t="s">
        <v>166</v>
      </c>
      <c r="G1542" s="255"/>
      <c r="H1542" s="258">
        <v>25</v>
      </c>
      <c r="I1542" s="259"/>
      <c r="J1542" s="255"/>
      <c r="K1542" s="255"/>
      <c r="L1542" s="260"/>
      <c r="M1542" s="261"/>
      <c r="N1542" s="262"/>
      <c r="O1542" s="262"/>
      <c r="P1542" s="262"/>
      <c r="Q1542" s="262"/>
      <c r="R1542" s="262"/>
      <c r="S1542" s="262"/>
      <c r="T1542" s="263"/>
      <c r="U1542" s="15"/>
      <c r="V1542" s="15"/>
      <c r="W1542" s="15"/>
      <c r="X1542" s="15"/>
      <c r="Y1542" s="15"/>
      <c r="Z1542" s="15"/>
      <c r="AA1542" s="15"/>
      <c r="AB1542" s="15"/>
      <c r="AC1542" s="15"/>
      <c r="AD1542" s="15"/>
      <c r="AE1542" s="15"/>
      <c r="AT1542" s="264" t="s">
        <v>160</v>
      </c>
      <c r="AU1542" s="264" t="s">
        <v>89</v>
      </c>
      <c r="AV1542" s="15" t="s">
        <v>158</v>
      </c>
      <c r="AW1542" s="15" t="s">
        <v>34</v>
      </c>
      <c r="AX1542" s="15" t="s">
        <v>87</v>
      </c>
      <c r="AY1542" s="264" t="s">
        <v>151</v>
      </c>
    </row>
    <row r="1543" s="13" customFormat="1">
      <c r="A1543" s="13"/>
      <c r="B1543" s="232"/>
      <c r="C1543" s="233"/>
      <c r="D1543" s="234" t="s">
        <v>160</v>
      </c>
      <c r="E1543" s="235" t="s">
        <v>1</v>
      </c>
      <c r="F1543" s="236" t="s">
        <v>167</v>
      </c>
      <c r="G1543" s="233"/>
      <c r="H1543" s="235" t="s">
        <v>1</v>
      </c>
      <c r="I1543" s="237"/>
      <c r="J1543" s="233"/>
      <c r="K1543" s="233"/>
      <c r="L1543" s="238"/>
      <c r="M1543" s="239"/>
      <c r="N1543" s="240"/>
      <c r="O1543" s="240"/>
      <c r="P1543" s="240"/>
      <c r="Q1543" s="240"/>
      <c r="R1543" s="240"/>
      <c r="S1543" s="240"/>
      <c r="T1543" s="241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2" t="s">
        <v>160</v>
      </c>
      <c r="AU1543" s="242" t="s">
        <v>89</v>
      </c>
      <c r="AV1543" s="13" t="s">
        <v>87</v>
      </c>
      <c r="AW1543" s="13" t="s">
        <v>34</v>
      </c>
      <c r="AX1543" s="13" t="s">
        <v>79</v>
      </c>
      <c r="AY1543" s="242" t="s">
        <v>151</v>
      </c>
    </row>
    <row r="1544" s="13" customFormat="1">
      <c r="A1544" s="13"/>
      <c r="B1544" s="232"/>
      <c r="C1544" s="233"/>
      <c r="D1544" s="234" t="s">
        <v>160</v>
      </c>
      <c r="E1544" s="235" t="s">
        <v>1</v>
      </c>
      <c r="F1544" s="236" t="s">
        <v>1853</v>
      </c>
      <c r="G1544" s="233"/>
      <c r="H1544" s="235" t="s">
        <v>1</v>
      </c>
      <c r="I1544" s="237"/>
      <c r="J1544" s="233"/>
      <c r="K1544" s="233"/>
      <c r="L1544" s="238"/>
      <c r="M1544" s="239"/>
      <c r="N1544" s="240"/>
      <c r="O1544" s="240"/>
      <c r="P1544" s="240"/>
      <c r="Q1544" s="240"/>
      <c r="R1544" s="240"/>
      <c r="S1544" s="240"/>
      <c r="T1544" s="241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2" t="s">
        <v>160</v>
      </c>
      <c r="AU1544" s="242" t="s">
        <v>89</v>
      </c>
      <c r="AV1544" s="13" t="s">
        <v>87</v>
      </c>
      <c r="AW1544" s="13" t="s">
        <v>34</v>
      </c>
      <c r="AX1544" s="13" t="s">
        <v>79</v>
      </c>
      <c r="AY1544" s="242" t="s">
        <v>151</v>
      </c>
    </row>
    <row r="1545" s="13" customFormat="1">
      <c r="A1545" s="13"/>
      <c r="B1545" s="232"/>
      <c r="C1545" s="233"/>
      <c r="D1545" s="234" t="s">
        <v>160</v>
      </c>
      <c r="E1545" s="235" t="s">
        <v>1</v>
      </c>
      <c r="F1545" s="236" t="s">
        <v>1854</v>
      </c>
      <c r="G1545" s="233"/>
      <c r="H1545" s="235" t="s">
        <v>1</v>
      </c>
      <c r="I1545" s="237"/>
      <c r="J1545" s="233"/>
      <c r="K1545" s="233"/>
      <c r="L1545" s="238"/>
      <c r="M1545" s="239"/>
      <c r="N1545" s="240"/>
      <c r="O1545" s="240"/>
      <c r="P1545" s="240"/>
      <c r="Q1545" s="240"/>
      <c r="R1545" s="240"/>
      <c r="S1545" s="240"/>
      <c r="T1545" s="241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42" t="s">
        <v>160</v>
      </c>
      <c r="AU1545" s="242" t="s">
        <v>89</v>
      </c>
      <c r="AV1545" s="13" t="s">
        <v>87</v>
      </c>
      <c r="AW1545" s="13" t="s">
        <v>34</v>
      </c>
      <c r="AX1545" s="13" t="s">
        <v>79</v>
      </c>
      <c r="AY1545" s="242" t="s">
        <v>151</v>
      </c>
    </row>
    <row r="1546" s="13" customFormat="1">
      <c r="A1546" s="13"/>
      <c r="B1546" s="232"/>
      <c r="C1546" s="233"/>
      <c r="D1546" s="234" t="s">
        <v>160</v>
      </c>
      <c r="E1546" s="235" t="s">
        <v>1</v>
      </c>
      <c r="F1546" s="236" t="s">
        <v>1855</v>
      </c>
      <c r="G1546" s="233"/>
      <c r="H1546" s="235" t="s">
        <v>1</v>
      </c>
      <c r="I1546" s="237"/>
      <c r="J1546" s="233"/>
      <c r="K1546" s="233"/>
      <c r="L1546" s="238"/>
      <c r="M1546" s="239"/>
      <c r="N1546" s="240"/>
      <c r="O1546" s="240"/>
      <c r="P1546" s="240"/>
      <c r="Q1546" s="240"/>
      <c r="R1546" s="240"/>
      <c r="S1546" s="240"/>
      <c r="T1546" s="241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2" t="s">
        <v>160</v>
      </c>
      <c r="AU1546" s="242" t="s">
        <v>89</v>
      </c>
      <c r="AV1546" s="13" t="s">
        <v>87</v>
      </c>
      <c r="AW1546" s="13" t="s">
        <v>34</v>
      </c>
      <c r="AX1546" s="13" t="s">
        <v>79</v>
      </c>
      <c r="AY1546" s="242" t="s">
        <v>151</v>
      </c>
    </row>
    <row r="1547" s="13" customFormat="1">
      <c r="A1547" s="13"/>
      <c r="B1547" s="232"/>
      <c r="C1547" s="233"/>
      <c r="D1547" s="234" t="s">
        <v>160</v>
      </c>
      <c r="E1547" s="235" t="s">
        <v>1</v>
      </c>
      <c r="F1547" s="236" t="s">
        <v>1856</v>
      </c>
      <c r="G1547" s="233"/>
      <c r="H1547" s="235" t="s">
        <v>1</v>
      </c>
      <c r="I1547" s="237"/>
      <c r="J1547" s="233"/>
      <c r="K1547" s="233"/>
      <c r="L1547" s="238"/>
      <c r="M1547" s="239"/>
      <c r="N1547" s="240"/>
      <c r="O1547" s="240"/>
      <c r="P1547" s="240"/>
      <c r="Q1547" s="240"/>
      <c r="R1547" s="240"/>
      <c r="S1547" s="240"/>
      <c r="T1547" s="241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2" t="s">
        <v>160</v>
      </c>
      <c r="AU1547" s="242" t="s">
        <v>89</v>
      </c>
      <c r="AV1547" s="13" t="s">
        <v>87</v>
      </c>
      <c r="AW1547" s="13" t="s">
        <v>34</v>
      </c>
      <c r="AX1547" s="13" t="s">
        <v>79</v>
      </c>
      <c r="AY1547" s="242" t="s">
        <v>151</v>
      </c>
    </row>
    <row r="1548" s="13" customFormat="1">
      <c r="A1548" s="13"/>
      <c r="B1548" s="232"/>
      <c r="C1548" s="233"/>
      <c r="D1548" s="234" t="s">
        <v>160</v>
      </c>
      <c r="E1548" s="235" t="s">
        <v>1</v>
      </c>
      <c r="F1548" s="236" t="s">
        <v>1857</v>
      </c>
      <c r="G1548" s="233"/>
      <c r="H1548" s="235" t="s">
        <v>1</v>
      </c>
      <c r="I1548" s="237"/>
      <c r="J1548" s="233"/>
      <c r="K1548" s="233"/>
      <c r="L1548" s="238"/>
      <c r="M1548" s="239"/>
      <c r="N1548" s="240"/>
      <c r="O1548" s="240"/>
      <c r="P1548" s="240"/>
      <c r="Q1548" s="240"/>
      <c r="R1548" s="240"/>
      <c r="S1548" s="240"/>
      <c r="T1548" s="241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2" t="s">
        <v>160</v>
      </c>
      <c r="AU1548" s="242" t="s">
        <v>89</v>
      </c>
      <c r="AV1548" s="13" t="s">
        <v>87</v>
      </c>
      <c r="AW1548" s="13" t="s">
        <v>34</v>
      </c>
      <c r="AX1548" s="13" t="s">
        <v>79</v>
      </c>
      <c r="AY1548" s="242" t="s">
        <v>151</v>
      </c>
    </row>
    <row r="1549" s="2" customFormat="1" ht="21.75" customHeight="1">
      <c r="A1549" s="39"/>
      <c r="B1549" s="40"/>
      <c r="C1549" s="219" t="s">
        <v>1858</v>
      </c>
      <c r="D1549" s="219" t="s">
        <v>153</v>
      </c>
      <c r="E1549" s="220" t="s">
        <v>1859</v>
      </c>
      <c r="F1549" s="221" t="s">
        <v>1860</v>
      </c>
      <c r="G1549" s="222" t="s">
        <v>388</v>
      </c>
      <c r="H1549" s="223">
        <v>133.5</v>
      </c>
      <c r="I1549" s="224"/>
      <c r="J1549" s="225">
        <f>ROUND(I1549*H1549,2)</f>
        <v>0</v>
      </c>
      <c r="K1549" s="221" t="s">
        <v>1</v>
      </c>
      <c r="L1549" s="45"/>
      <c r="M1549" s="226" t="s">
        <v>1</v>
      </c>
      <c r="N1549" s="227" t="s">
        <v>44</v>
      </c>
      <c r="O1549" s="92"/>
      <c r="P1549" s="228">
        <f>O1549*H1549</f>
        <v>0</v>
      </c>
      <c r="Q1549" s="228">
        <v>0.00088999999999999995</v>
      </c>
      <c r="R1549" s="228">
        <f>Q1549*H1549</f>
        <v>0.11881499999999999</v>
      </c>
      <c r="S1549" s="228">
        <v>0</v>
      </c>
      <c r="T1549" s="229">
        <f>S1549*H1549</f>
        <v>0</v>
      </c>
      <c r="U1549" s="39"/>
      <c r="V1549" s="39"/>
      <c r="W1549" s="39"/>
      <c r="X1549" s="39"/>
      <c r="Y1549" s="39"/>
      <c r="Z1549" s="39"/>
      <c r="AA1549" s="39"/>
      <c r="AB1549" s="39"/>
      <c r="AC1549" s="39"/>
      <c r="AD1549" s="39"/>
      <c r="AE1549" s="39"/>
      <c r="AR1549" s="230" t="s">
        <v>209</v>
      </c>
      <c r="AT1549" s="230" t="s">
        <v>153</v>
      </c>
      <c r="AU1549" s="230" t="s">
        <v>89</v>
      </c>
      <c r="AY1549" s="18" t="s">
        <v>151</v>
      </c>
      <c r="BE1549" s="231">
        <f>IF(N1549="základní",J1549,0)</f>
        <v>0</v>
      </c>
      <c r="BF1549" s="231">
        <f>IF(N1549="snížená",J1549,0)</f>
        <v>0</v>
      </c>
      <c r="BG1549" s="231">
        <f>IF(N1549="zákl. přenesená",J1549,0)</f>
        <v>0</v>
      </c>
      <c r="BH1549" s="231">
        <f>IF(N1549="sníž. přenesená",J1549,0)</f>
        <v>0</v>
      </c>
      <c r="BI1549" s="231">
        <f>IF(N1549="nulová",J1549,0)</f>
        <v>0</v>
      </c>
      <c r="BJ1549" s="18" t="s">
        <v>87</v>
      </c>
      <c r="BK1549" s="231">
        <f>ROUND(I1549*H1549,2)</f>
        <v>0</v>
      </c>
      <c r="BL1549" s="18" t="s">
        <v>209</v>
      </c>
      <c r="BM1549" s="230" t="s">
        <v>1861</v>
      </c>
    </row>
    <row r="1550" s="13" customFormat="1">
      <c r="A1550" s="13"/>
      <c r="B1550" s="232"/>
      <c r="C1550" s="233"/>
      <c r="D1550" s="234" t="s">
        <v>160</v>
      </c>
      <c r="E1550" s="235" t="s">
        <v>1</v>
      </c>
      <c r="F1550" s="236" t="s">
        <v>1862</v>
      </c>
      <c r="G1550" s="233"/>
      <c r="H1550" s="235" t="s">
        <v>1</v>
      </c>
      <c r="I1550" s="237"/>
      <c r="J1550" s="233"/>
      <c r="K1550" s="233"/>
      <c r="L1550" s="238"/>
      <c r="M1550" s="239"/>
      <c r="N1550" s="240"/>
      <c r="O1550" s="240"/>
      <c r="P1550" s="240"/>
      <c r="Q1550" s="240"/>
      <c r="R1550" s="240"/>
      <c r="S1550" s="240"/>
      <c r="T1550" s="241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42" t="s">
        <v>160</v>
      </c>
      <c r="AU1550" s="242" t="s">
        <v>89</v>
      </c>
      <c r="AV1550" s="13" t="s">
        <v>87</v>
      </c>
      <c r="AW1550" s="13" t="s">
        <v>34</v>
      </c>
      <c r="AX1550" s="13" t="s">
        <v>79</v>
      </c>
      <c r="AY1550" s="242" t="s">
        <v>151</v>
      </c>
    </row>
    <row r="1551" s="14" customFormat="1">
      <c r="A1551" s="14"/>
      <c r="B1551" s="243"/>
      <c r="C1551" s="244"/>
      <c r="D1551" s="234" t="s">
        <v>160</v>
      </c>
      <c r="E1551" s="245" t="s">
        <v>1</v>
      </c>
      <c r="F1551" s="246" t="s">
        <v>1863</v>
      </c>
      <c r="G1551" s="244"/>
      <c r="H1551" s="247">
        <v>75</v>
      </c>
      <c r="I1551" s="248"/>
      <c r="J1551" s="244"/>
      <c r="K1551" s="244"/>
      <c r="L1551" s="249"/>
      <c r="M1551" s="250"/>
      <c r="N1551" s="251"/>
      <c r="O1551" s="251"/>
      <c r="P1551" s="251"/>
      <c r="Q1551" s="251"/>
      <c r="R1551" s="251"/>
      <c r="S1551" s="251"/>
      <c r="T1551" s="252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3" t="s">
        <v>160</v>
      </c>
      <c r="AU1551" s="253" t="s">
        <v>89</v>
      </c>
      <c r="AV1551" s="14" t="s">
        <v>89</v>
      </c>
      <c r="AW1551" s="14" t="s">
        <v>34</v>
      </c>
      <c r="AX1551" s="14" t="s">
        <v>79</v>
      </c>
      <c r="AY1551" s="253" t="s">
        <v>151</v>
      </c>
    </row>
    <row r="1552" s="13" customFormat="1">
      <c r="A1552" s="13"/>
      <c r="B1552" s="232"/>
      <c r="C1552" s="233"/>
      <c r="D1552" s="234" t="s">
        <v>160</v>
      </c>
      <c r="E1552" s="235" t="s">
        <v>1</v>
      </c>
      <c r="F1552" s="236" t="s">
        <v>1864</v>
      </c>
      <c r="G1552" s="233"/>
      <c r="H1552" s="235" t="s">
        <v>1</v>
      </c>
      <c r="I1552" s="237"/>
      <c r="J1552" s="233"/>
      <c r="K1552" s="233"/>
      <c r="L1552" s="238"/>
      <c r="M1552" s="239"/>
      <c r="N1552" s="240"/>
      <c r="O1552" s="240"/>
      <c r="P1552" s="240"/>
      <c r="Q1552" s="240"/>
      <c r="R1552" s="240"/>
      <c r="S1552" s="240"/>
      <c r="T1552" s="241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2" t="s">
        <v>160</v>
      </c>
      <c r="AU1552" s="242" t="s">
        <v>89</v>
      </c>
      <c r="AV1552" s="13" t="s">
        <v>87</v>
      </c>
      <c r="AW1552" s="13" t="s">
        <v>34</v>
      </c>
      <c r="AX1552" s="13" t="s">
        <v>79</v>
      </c>
      <c r="AY1552" s="242" t="s">
        <v>151</v>
      </c>
    </row>
    <row r="1553" s="14" customFormat="1">
      <c r="A1553" s="14"/>
      <c r="B1553" s="243"/>
      <c r="C1553" s="244"/>
      <c r="D1553" s="234" t="s">
        <v>160</v>
      </c>
      <c r="E1553" s="245" t="s">
        <v>1</v>
      </c>
      <c r="F1553" s="246" t="s">
        <v>1865</v>
      </c>
      <c r="G1553" s="244"/>
      <c r="H1553" s="247">
        <v>58.5</v>
      </c>
      <c r="I1553" s="248"/>
      <c r="J1553" s="244"/>
      <c r="K1553" s="244"/>
      <c r="L1553" s="249"/>
      <c r="M1553" s="250"/>
      <c r="N1553" s="251"/>
      <c r="O1553" s="251"/>
      <c r="P1553" s="251"/>
      <c r="Q1553" s="251"/>
      <c r="R1553" s="251"/>
      <c r="S1553" s="251"/>
      <c r="T1553" s="252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3" t="s">
        <v>160</v>
      </c>
      <c r="AU1553" s="253" t="s">
        <v>89</v>
      </c>
      <c r="AV1553" s="14" t="s">
        <v>89</v>
      </c>
      <c r="AW1553" s="14" t="s">
        <v>34</v>
      </c>
      <c r="AX1553" s="14" t="s">
        <v>79</v>
      </c>
      <c r="AY1553" s="253" t="s">
        <v>151</v>
      </c>
    </row>
    <row r="1554" s="15" customFormat="1">
      <c r="A1554" s="15"/>
      <c r="B1554" s="254"/>
      <c r="C1554" s="255"/>
      <c r="D1554" s="234" t="s">
        <v>160</v>
      </c>
      <c r="E1554" s="256" t="s">
        <v>1</v>
      </c>
      <c r="F1554" s="257" t="s">
        <v>166</v>
      </c>
      <c r="G1554" s="255"/>
      <c r="H1554" s="258">
        <v>133.5</v>
      </c>
      <c r="I1554" s="259"/>
      <c r="J1554" s="255"/>
      <c r="K1554" s="255"/>
      <c r="L1554" s="260"/>
      <c r="M1554" s="261"/>
      <c r="N1554" s="262"/>
      <c r="O1554" s="262"/>
      <c r="P1554" s="262"/>
      <c r="Q1554" s="262"/>
      <c r="R1554" s="262"/>
      <c r="S1554" s="262"/>
      <c r="T1554" s="263"/>
      <c r="U1554" s="15"/>
      <c r="V1554" s="15"/>
      <c r="W1554" s="15"/>
      <c r="X1554" s="15"/>
      <c r="Y1554" s="15"/>
      <c r="Z1554" s="15"/>
      <c r="AA1554" s="15"/>
      <c r="AB1554" s="15"/>
      <c r="AC1554" s="15"/>
      <c r="AD1554" s="15"/>
      <c r="AE1554" s="15"/>
      <c r="AT1554" s="264" t="s">
        <v>160</v>
      </c>
      <c r="AU1554" s="264" t="s">
        <v>89</v>
      </c>
      <c r="AV1554" s="15" t="s">
        <v>158</v>
      </c>
      <c r="AW1554" s="15" t="s">
        <v>34</v>
      </c>
      <c r="AX1554" s="15" t="s">
        <v>87</v>
      </c>
      <c r="AY1554" s="264" t="s">
        <v>151</v>
      </c>
    </row>
    <row r="1555" s="13" customFormat="1">
      <c r="A1555" s="13"/>
      <c r="B1555" s="232"/>
      <c r="C1555" s="233"/>
      <c r="D1555" s="234" t="s">
        <v>160</v>
      </c>
      <c r="E1555" s="235" t="s">
        <v>1</v>
      </c>
      <c r="F1555" s="236" t="s">
        <v>167</v>
      </c>
      <c r="G1555" s="233"/>
      <c r="H1555" s="235" t="s">
        <v>1</v>
      </c>
      <c r="I1555" s="237"/>
      <c r="J1555" s="233"/>
      <c r="K1555" s="233"/>
      <c r="L1555" s="238"/>
      <c r="M1555" s="239"/>
      <c r="N1555" s="240"/>
      <c r="O1555" s="240"/>
      <c r="P1555" s="240"/>
      <c r="Q1555" s="240"/>
      <c r="R1555" s="240"/>
      <c r="S1555" s="240"/>
      <c r="T1555" s="241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2" t="s">
        <v>160</v>
      </c>
      <c r="AU1555" s="242" t="s">
        <v>89</v>
      </c>
      <c r="AV1555" s="13" t="s">
        <v>87</v>
      </c>
      <c r="AW1555" s="13" t="s">
        <v>34</v>
      </c>
      <c r="AX1555" s="13" t="s">
        <v>79</v>
      </c>
      <c r="AY1555" s="242" t="s">
        <v>151</v>
      </c>
    </row>
    <row r="1556" s="13" customFormat="1">
      <c r="A1556" s="13"/>
      <c r="B1556" s="232"/>
      <c r="C1556" s="233"/>
      <c r="D1556" s="234" t="s">
        <v>160</v>
      </c>
      <c r="E1556" s="235" t="s">
        <v>1</v>
      </c>
      <c r="F1556" s="236" t="s">
        <v>1853</v>
      </c>
      <c r="G1556" s="233"/>
      <c r="H1556" s="235" t="s">
        <v>1</v>
      </c>
      <c r="I1556" s="237"/>
      <c r="J1556" s="233"/>
      <c r="K1556" s="233"/>
      <c r="L1556" s="238"/>
      <c r="M1556" s="239"/>
      <c r="N1556" s="240"/>
      <c r="O1556" s="240"/>
      <c r="P1556" s="240"/>
      <c r="Q1556" s="240"/>
      <c r="R1556" s="240"/>
      <c r="S1556" s="240"/>
      <c r="T1556" s="241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2" t="s">
        <v>160</v>
      </c>
      <c r="AU1556" s="242" t="s">
        <v>89</v>
      </c>
      <c r="AV1556" s="13" t="s">
        <v>87</v>
      </c>
      <c r="AW1556" s="13" t="s">
        <v>34</v>
      </c>
      <c r="AX1556" s="13" t="s">
        <v>79</v>
      </c>
      <c r="AY1556" s="242" t="s">
        <v>151</v>
      </c>
    </row>
    <row r="1557" s="13" customFormat="1">
      <c r="A1557" s="13"/>
      <c r="B1557" s="232"/>
      <c r="C1557" s="233"/>
      <c r="D1557" s="234" t="s">
        <v>160</v>
      </c>
      <c r="E1557" s="235" t="s">
        <v>1</v>
      </c>
      <c r="F1557" s="236" t="s">
        <v>1854</v>
      </c>
      <c r="G1557" s="233"/>
      <c r="H1557" s="235" t="s">
        <v>1</v>
      </c>
      <c r="I1557" s="237"/>
      <c r="J1557" s="233"/>
      <c r="K1557" s="233"/>
      <c r="L1557" s="238"/>
      <c r="M1557" s="239"/>
      <c r="N1557" s="240"/>
      <c r="O1557" s="240"/>
      <c r="P1557" s="240"/>
      <c r="Q1557" s="240"/>
      <c r="R1557" s="240"/>
      <c r="S1557" s="240"/>
      <c r="T1557" s="241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2" t="s">
        <v>160</v>
      </c>
      <c r="AU1557" s="242" t="s">
        <v>89</v>
      </c>
      <c r="AV1557" s="13" t="s">
        <v>87</v>
      </c>
      <c r="AW1557" s="13" t="s">
        <v>34</v>
      </c>
      <c r="AX1557" s="13" t="s">
        <v>79</v>
      </c>
      <c r="AY1557" s="242" t="s">
        <v>151</v>
      </c>
    </row>
    <row r="1558" s="13" customFormat="1">
      <c r="A1558" s="13"/>
      <c r="B1558" s="232"/>
      <c r="C1558" s="233"/>
      <c r="D1558" s="234" t="s">
        <v>160</v>
      </c>
      <c r="E1558" s="235" t="s">
        <v>1</v>
      </c>
      <c r="F1558" s="236" t="s">
        <v>1855</v>
      </c>
      <c r="G1558" s="233"/>
      <c r="H1558" s="235" t="s">
        <v>1</v>
      </c>
      <c r="I1558" s="237"/>
      <c r="J1558" s="233"/>
      <c r="K1558" s="233"/>
      <c r="L1558" s="238"/>
      <c r="M1558" s="239"/>
      <c r="N1558" s="240"/>
      <c r="O1558" s="240"/>
      <c r="P1558" s="240"/>
      <c r="Q1558" s="240"/>
      <c r="R1558" s="240"/>
      <c r="S1558" s="240"/>
      <c r="T1558" s="241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2" t="s">
        <v>160</v>
      </c>
      <c r="AU1558" s="242" t="s">
        <v>89</v>
      </c>
      <c r="AV1558" s="13" t="s">
        <v>87</v>
      </c>
      <c r="AW1558" s="13" t="s">
        <v>34</v>
      </c>
      <c r="AX1558" s="13" t="s">
        <v>79</v>
      </c>
      <c r="AY1558" s="242" t="s">
        <v>151</v>
      </c>
    </row>
    <row r="1559" s="13" customFormat="1">
      <c r="A1559" s="13"/>
      <c r="B1559" s="232"/>
      <c r="C1559" s="233"/>
      <c r="D1559" s="234" t="s">
        <v>160</v>
      </c>
      <c r="E1559" s="235" t="s">
        <v>1</v>
      </c>
      <c r="F1559" s="236" t="s">
        <v>1856</v>
      </c>
      <c r="G1559" s="233"/>
      <c r="H1559" s="235" t="s">
        <v>1</v>
      </c>
      <c r="I1559" s="237"/>
      <c r="J1559" s="233"/>
      <c r="K1559" s="233"/>
      <c r="L1559" s="238"/>
      <c r="M1559" s="239"/>
      <c r="N1559" s="240"/>
      <c r="O1559" s="240"/>
      <c r="P1559" s="240"/>
      <c r="Q1559" s="240"/>
      <c r="R1559" s="240"/>
      <c r="S1559" s="240"/>
      <c r="T1559" s="241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2" t="s">
        <v>160</v>
      </c>
      <c r="AU1559" s="242" t="s">
        <v>89</v>
      </c>
      <c r="AV1559" s="13" t="s">
        <v>87</v>
      </c>
      <c r="AW1559" s="13" t="s">
        <v>34</v>
      </c>
      <c r="AX1559" s="13" t="s">
        <v>79</v>
      </c>
      <c r="AY1559" s="242" t="s">
        <v>151</v>
      </c>
    </row>
    <row r="1560" s="13" customFormat="1">
      <c r="A1560" s="13"/>
      <c r="B1560" s="232"/>
      <c r="C1560" s="233"/>
      <c r="D1560" s="234" t="s">
        <v>160</v>
      </c>
      <c r="E1560" s="235" t="s">
        <v>1</v>
      </c>
      <c r="F1560" s="236" t="s">
        <v>1857</v>
      </c>
      <c r="G1560" s="233"/>
      <c r="H1560" s="235" t="s">
        <v>1</v>
      </c>
      <c r="I1560" s="237"/>
      <c r="J1560" s="233"/>
      <c r="K1560" s="233"/>
      <c r="L1560" s="238"/>
      <c r="M1560" s="239"/>
      <c r="N1560" s="240"/>
      <c r="O1560" s="240"/>
      <c r="P1560" s="240"/>
      <c r="Q1560" s="240"/>
      <c r="R1560" s="240"/>
      <c r="S1560" s="240"/>
      <c r="T1560" s="241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2" t="s">
        <v>160</v>
      </c>
      <c r="AU1560" s="242" t="s">
        <v>89</v>
      </c>
      <c r="AV1560" s="13" t="s">
        <v>87</v>
      </c>
      <c r="AW1560" s="13" t="s">
        <v>34</v>
      </c>
      <c r="AX1560" s="13" t="s">
        <v>79</v>
      </c>
      <c r="AY1560" s="242" t="s">
        <v>151</v>
      </c>
    </row>
    <row r="1561" s="2" customFormat="1" ht="21.75" customHeight="1">
      <c r="A1561" s="39"/>
      <c r="B1561" s="40"/>
      <c r="C1561" s="219" t="s">
        <v>1866</v>
      </c>
      <c r="D1561" s="219" t="s">
        <v>153</v>
      </c>
      <c r="E1561" s="220" t="s">
        <v>1867</v>
      </c>
      <c r="F1561" s="221" t="s">
        <v>1868</v>
      </c>
      <c r="G1561" s="222" t="s">
        <v>388</v>
      </c>
      <c r="H1561" s="223">
        <v>12.699999999999999</v>
      </c>
      <c r="I1561" s="224"/>
      <c r="J1561" s="225">
        <f>ROUND(I1561*H1561,2)</f>
        <v>0</v>
      </c>
      <c r="K1561" s="221" t="s">
        <v>1</v>
      </c>
      <c r="L1561" s="45"/>
      <c r="M1561" s="226" t="s">
        <v>1</v>
      </c>
      <c r="N1561" s="227" t="s">
        <v>44</v>
      </c>
      <c r="O1561" s="92"/>
      <c r="P1561" s="228">
        <f>O1561*H1561</f>
        <v>0</v>
      </c>
      <c r="Q1561" s="228">
        <v>0.00088999999999999995</v>
      </c>
      <c r="R1561" s="228">
        <f>Q1561*H1561</f>
        <v>0.011302999999999999</v>
      </c>
      <c r="S1561" s="228">
        <v>0</v>
      </c>
      <c r="T1561" s="229">
        <f>S1561*H1561</f>
        <v>0</v>
      </c>
      <c r="U1561" s="39"/>
      <c r="V1561" s="39"/>
      <c r="W1561" s="39"/>
      <c r="X1561" s="39"/>
      <c r="Y1561" s="39"/>
      <c r="Z1561" s="39"/>
      <c r="AA1561" s="39"/>
      <c r="AB1561" s="39"/>
      <c r="AC1561" s="39"/>
      <c r="AD1561" s="39"/>
      <c r="AE1561" s="39"/>
      <c r="AR1561" s="230" t="s">
        <v>209</v>
      </c>
      <c r="AT1561" s="230" t="s">
        <v>153</v>
      </c>
      <c r="AU1561" s="230" t="s">
        <v>89</v>
      </c>
      <c r="AY1561" s="18" t="s">
        <v>151</v>
      </c>
      <c r="BE1561" s="231">
        <f>IF(N1561="základní",J1561,0)</f>
        <v>0</v>
      </c>
      <c r="BF1561" s="231">
        <f>IF(N1561="snížená",J1561,0)</f>
        <v>0</v>
      </c>
      <c r="BG1561" s="231">
        <f>IF(N1561="zákl. přenesená",J1561,0)</f>
        <v>0</v>
      </c>
      <c r="BH1561" s="231">
        <f>IF(N1561="sníž. přenesená",J1561,0)</f>
        <v>0</v>
      </c>
      <c r="BI1561" s="231">
        <f>IF(N1561="nulová",J1561,0)</f>
        <v>0</v>
      </c>
      <c r="BJ1561" s="18" t="s">
        <v>87</v>
      </c>
      <c r="BK1561" s="231">
        <f>ROUND(I1561*H1561,2)</f>
        <v>0</v>
      </c>
      <c r="BL1561" s="18" t="s">
        <v>209</v>
      </c>
      <c r="BM1561" s="230" t="s">
        <v>1869</v>
      </c>
    </row>
    <row r="1562" s="13" customFormat="1">
      <c r="A1562" s="13"/>
      <c r="B1562" s="232"/>
      <c r="C1562" s="233"/>
      <c r="D1562" s="234" t="s">
        <v>160</v>
      </c>
      <c r="E1562" s="235" t="s">
        <v>1</v>
      </c>
      <c r="F1562" s="236" t="s">
        <v>1870</v>
      </c>
      <c r="G1562" s="233"/>
      <c r="H1562" s="235" t="s">
        <v>1</v>
      </c>
      <c r="I1562" s="237"/>
      <c r="J1562" s="233"/>
      <c r="K1562" s="233"/>
      <c r="L1562" s="238"/>
      <c r="M1562" s="239"/>
      <c r="N1562" s="240"/>
      <c r="O1562" s="240"/>
      <c r="P1562" s="240"/>
      <c r="Q1562" s="240"/>
      <c r="R1562" s="240"/>
      <c r="S1562" s="240"/>
      <c r="T1562" s="241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42" t="s">
        <v>160</v>
      </c>
      <c r="AU1562" s="242" t="s">
        <v>89</v>
      </c>
      <c r="AV1562" s="13" t="s">
        <v>87</v>
      </c>
      <c r="AW1562" s="13" t="s">
        <v>34</v>
      </c>
      <c r="AX1562" s="13" t="s">
        <v>79</v>
      </c>
      <c r="AY1562" s="242" t="s">
        <v>151</v>
      </c>
    </row>
    <row r="1563" s="14" customFormat="1">
      <c r="A1563" s="14"/>
      <c r="B1563" s="243"/>
      <c r="C1563" s="244"/>
      <c r="D1563" s="234" t="s">
        <v>160</v>
      </c>
      <c r="E1563" s="245" t="s">
        <v>1</v>
      </c>
      <c r="F1563" s="246" t="s">
        <v>1871</v>
      </c>
      <c r="G1563" s="244"/>
      <c r="H1563" s="247">
        <v>12.699999999999999</v>
      </c>
      <c r="I1563" s="248"/>
      <c r="J1563" s="244"/>
      <c r="K1563" s="244"/>
      <c r="L1563" s="249"/>
      <c r="M1563" s="250"/>
      <c r="N1563" s="251"/>
      <c r="O1563" s="251"/>
      <c r="P1563" s="251"/>
      <c r="Q1563" s="251"/>
      <c r="R1563" s="251"/>
      <c r="S1563" s="251"/>
      <c r="T1563" s="252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3" t="s">
        <v>160</v>
      </c>
      <c r="AU1563" s="253" t="s">
        <v>89</v>
      </c>
      <c r="AV1563" s="14" t="s">
        <v>89</v>
      </c>
      <c r="AW1563" s="14" t="s">
        <v>34</v>
      </c>
      <c r="AX1563" s="14" t="s">
        <v>87</v>
      </c>
      <c r="AY1563" s="253" t="s">
        <v>151</v>
      </c>
    </row>
    <row r="1564" s="13" customFormat="1">
      <c r="A1564" s="13"/>
      <c r="B1564" s="232"/>
      <c r="C1564" s="233"/>
      <c r="D1564" s="234" t="s">
        <v>160</v>
      </c>
      <c r="E1564" s="235" t="s">
        <v>1</v>
      </c>
      <c r="F1564" s="236" t="s">
        <v>167</v>
      </c>
      <c r="G1564" s="233"/>
      <c r="H1564" s="235" t="s">
        <v>1</v>
      </c>
      <c r="I1564" s="237"/>
      <c r="J1564" s="233"/>
      <c r="K1564" s="233"/>
      <c r="L1564" s="238"/>
      <c r="M1564" s="239"/>
      <c r="N1564" s="240"/>
      <c r="O1564" s="240"/>
      <c r="P1564" s="240"/>
      <c r="Q1564" s="240"/>
      <c r="R1564" s="240"/>
      <c r="S1564" s="240"/>
      <c r="T1564" s="241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2" t="s">
        <v>160</v>
      </c>
      <c r="AU1564" s="242" t="s">
        <v>89</v>
      </c>
      <c r="AV1564" s="13" t="s">
        <v>87</v>
      </c>
      <c r="AW1564" s="13" t="s">
        <v>34</v>
      </c>
      <c r="AX1564" s="13" t="s">
        <v>79</v>
      </c>
      <c r="AY1564" s="242" t="s">
        <v>151</v>
      </c>
    </row>
    <row r="1565" s="13" customFormat="1">
      <c r="A1565" s="13"/>
      <c r="B1565" s="232"/>
      <c r="C1565" s="233"/>
      <c r="D1565" s="234" t="s">
        <v>160</v>
      </c>
      <c r="E1565" s="235" t="s">
        <v>1</v>
      </c>
      <c r="F1565" s="236" t="s">
        <v>1853</v>
      </c>
      <c r="G1565" s="233"/>
      <c r="H1565" s="235" t="s">
        <v>1</v>
      </c>
      <c r="I1565" s="237"/>
      <c r="J1565" s="233"/>
      <c r="K1565" s="233"/>
      <c r="L1565" s="238"/>
      <c r="M1565" s="239"/>
      <c r="N1565" s="240"/>
      <c r="O1565" s="240"/>
      <c r="P1565" s="240"/>
      <c r="Q1565" s="240"/>
      <c r="R1565" s="240"/>
      <c r="S1565" s="240"/>
      <c r="T1565" s="241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2" t="s">
        <v>160</v>
      </c>
      <c r="AU1565" s="242" t="s">
        <v>89</v>
      </c>
      <c r="AV1565" s="13" t="s">
        <v>87</v>
      </c>
      <c r="AW1565" s="13" t="s">
        <v>34</v>
      </c>
      <c r="AX1565" s="13" t="s">
        <v>79</v>
      </c>
      <c r="AY1565" s="242" t="s">
        <v>151</v>
      </c>
    </row>
    <row r="1566" s="13" customFormat="1">
      <c r="A1566" s="13"/>
      <c r="B1566" s="232"/>
      <c r="C1566" s="233"/>
      <c r="D1566" s="234" t="s">
        <v>160</v>
      </c>
      <c r="E1566" s="235" t="s">
        <v>1</v>
      </c>
      <c r="F1566" s="236" t="s">
        <v>1854</v>
      </c>
      <c r="G1566" s="233"/>
      <c r="H1566" s="235" t="s">
        <v>1</v>
      </c>
      <c r="I1566" s="237"/>
      <c r="J1566" s="233"/>
      <c r="K1566" s="233"/>
      <c r="L1566" s="238"/>
      <c r="M1566" s="239"/>
      <c r="N1566" s="240"/>
      <c r="O1566" s="240"/>
      <c r="P1566" s="240"/>
      <c r="Q1566" s="240"/>
      <c r="R1566" s="240"/>
      <c r="S1566" s="240"/>
      <c r="T1566" s="241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42" t="s">
        <v>160</v>
      </c>
      <c r="AU1566" s="242" t="s">
        <v>89</v>
      </c>
      <c r="AV1566" s="13" t="s">
        <v>87</v>
      </c>
      <c r="AW1566" s="13" t="s">
        <v>34</v>
      </c>
      <c r="AX1566" s="13" t="s">
        <v>79</v>
      </c>
      <c r="AY1566" s="242" t="s">
        <v>151</v>
      </c>
    </row>
    <row r="1567" s="13" customFormat="1">
      <c r="A1567" s="13"/>
      <c r="B1567" s="232"/>
      <c r="C1567" s="233"/>
      <c r="D1567" s="234" t="s">
        <v>160</v>
      </c>
      <c r="E1567" s="235" t="s">
        <v>1</v>
      </c>
      <c r="F1567" s="236" t="s">
        <v>1855</v>
      </c>
      <c r="G1567" s="233"/>
      <c r="H1567" s="235" t="s">
        <v>1</v>
      </c>
      <c r="I1567" s="237"/>
      <c r="J1567" s="233"/>
      <c r="K1567" s="233"/>
      <c r="L1567" s="238"/>
      <c r="M1567" s="239"/>
      <c r="N1567" s="240"/>
      <c r="O1567" s="240"/>
      <c r="P1567" s="240"/>
      <c r="Q1567" s="240"/>
      <c r="R1567" s="240"/>
      <c r="S1567" s="240"/>
      <c r="T1567" s="241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2" t="s">
        <v>160</v>
      </c>
      <c r="AU1567" s="242" t="s">
        <v>89</v>
      </c>
      <c r="AV1567" s="13" t="s">
        <v>87</v>
      </c>
      <c r="AW1567" s="13" t="s">
        <v>34</v>
      </c>
      <c r="AX1567" s="13" t="s">
        <v>79</v>
      </c>
      <c r="AY1567" s="242" t="s">
        <v>151</v>
      </c>
    </row>
    <row r="1568" s="13" customFormat="1">
      <c r="A1568" s="13"/>
      <c r="B1568" s="232"/>
      <c r="C1568" s="233"/>
      <c r="D1568" s="234" t="s">
        <v>160</v>
      </c>
      <c r="E1568" s="235" t="s">
        <v>1</v>
      </c>
      <c r="F1568" s="236" t="s">
        <v>1856</v>
      </c>
      <c r="G1568" s="233"/>
      <c r="H1568" s="235" t="s">
        <v>1</v>
      </c>
      <c r="I1568" s="237"/>
      <c r="J1568" s="233"/>
      <c r="K1568" s="233"/>
      <c r="L1568" s="238"/>
      <c r="M1568" s="239"/>
      <c r="N1568" s="240"/>
      <c r="O1568" s="240"/>
      <c r="P1568" s="240"/>
      <c r="Q1568" s="240"/>
      <c r="R1568" s="240"/>
      <c r="S1568" s="240"/>
      <c r="T1568" s="241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42" t="s">
        <v>160</v>
      </c>
      <c r="AU1568" s="242" t="s">
        <v>89</v>
      </c>
      <c r="AV1568" s="13" t="s">
        <v>87</v>
      </c>
      <c r="AW1568" s="13" t="s">
        <v>34</v>
      </c>
      <c r="AX1568" s="13" t="s">
        <v>79</v>
      </c>
      <c r="AY1568" s="242" t="s">
        <v>151</v>
      </c>
    </row>
    <row r="1569" s="13" customFormat="1">
      <c r="A1569" s="13"/>
      <c r="B1569" s="232"/>
      <c r="C1569" s="233"/>
      <c r="D1569" s="234" t="s">
        <v>160</v>
      </c>
      <c r="E1569" s="235" t="s">
        <v>1</v>
      </c>
      <c r="F1569" s="236" t="s">
        <v>1857</v>
      </c>
      <c r="G1569" s="233"/>
      <c r="H1569" s="235" t="s">
        <v>1</v>
      </c>
      <c r="I1569" s="237"/>
      <c r="J1569" s="233"/>
      <c r="K1569" s="233"/>
      <c r="L1569" s="238"/>
      <c r="M1569" s="239"/>
      <c r="N1569" s="240"/>
      <c r="O1569" s="240"/>
      <c r="P1569" s="240"/>
      <c r="Q1569" s="240"/>
      <c r="R1569" s="240"/>
      <c r="S1569" s="240"/>
      <c r="T1569" s="241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42" t="s">
        <v>160</v>
      </c>
      <c r="AU1569" s="242" t="s">
        <v>89</v>
      </c>
      <c r="AV1569" s="13" t="s">
        <v>87</v>
      </c>
      <c r="AW1569" s="13" t="s">
        <v>34</v>
      </c>
      <c r="AX1569" s="13" t="s">
        <v>79</v>
      </c>
      <c r="AY1569" s="242" t="s">
        <v>151</v>
      </c>
    </row>
    <row r="1570" s="2" customFormat="1" ht="16.5" customHeight="1">
      <c r="A1570" s="39"/>
      <c r="B1570" s="40"/>
      <c r="C1570" s="219" t="s">
        <v>1872</v>
      </c>
      <c r="D1570" s="219" t="s">
        <v>153</v>
      </c>
      <c r="E1570" s="220" t="s">
        <v>1873</v>
      </c>
      <c r="F1570" s="221" t="s">
        <v>1874</v>
      </c>
      <c r="G1570" s="222" t="s">
        <v>388</v>
      </c>
      <c r="H1570" s="223">
        <v>5.7999999999999998</v>
      </c>
      <c r="I1570" s="224"/>
      <c r="J1570" s="225">
        <f>ROUND(I1570*H1570,2)</f>
        <v>0</v>
      </c>
      <c r="K1570" s="221" t="s">
        <v>157</v>
      </c>
      <c r="L1570" s="45"/>
      <c r="M1570" s="226" t="s">
        <v>1</v>
      </c>
      <c r="N1570" s="227" t="s">
        <v>44</v>
      </c>
      <c r="O1570" s="92"/>
      <c r="P1570" s="228">
        <f>O1570*H1570</f>
        <v>0</v>
      </c>
      <c r="Q1570" s="228">
        <v>0.00073999999999999999</v>
      </c>
      <c r="R1570" s="228">
        <f>Q1570*H1570</f>
        <v>0.0042919999999999998</v>
      </c>
      <c r="S1570" s="228">
        <v>0</v>
      </c>
      <c r="T1570" s="229">
        <f>S1570*H1570</f>
        <v>0</v>
      </c>
      <c r="U1570" s="39"/>
      <c r="V1570" s="39"/>
      <c r="W1570" s="39"/>
      <c r="X1570" s="39"/>
      <c r="Y1570" s="39"/>
      <c r="Z1570" s="39"/>
      <c r="AA1570" s="39"/>
      <c r="AB1570" s="39"/>
      <c r="AC1570" s="39"/>
      <c r="AD1570" s="39"/>
      <c r="AE1570" s="39"/>
      <c r="AR1570" s="230" t="s">
        <v>209</v>
      </c>
      <c r="AT1570" s="230" t="s">
        <v>153</v>
      </c>
      <c r="AU1570" s="230" t="s">
        <v>89</v>
      </c>
      <c r="AY1570" s="18" t="s">
        <v>151</v>
      </c>
      <c r="BE1570" s="231">
        <f>IF(N1570="základní",J1570,0)</f>
        <v>0</v>
      </c>
      <c r="BF1570" s="231">
        <f>IF(N1570="snížená",J1570,0)</f>
        <v>0</v>
      </c>
      <c r="BG1570" s="231">
        <f>IF(N1570="zákl. přenesená",J1570,0)</f>
        <v>0</v>
      </c>
      <c r="BH1570" s="231">
        <f>IF(N1570="sníž. přenesená",J1570,0)</f>
        <v>0</v>
      </c>
      <c r="BI1570" s="231">
        <f>IF(N1570="nulová",J1570,0)</f>
        <v>0</v>
      </c>
      <c r="BJ1570" s="18" t="s">
        <v>87</v>
      </c>
      <c r="BK1570" s="231">
        <f>ROUND(I1570*H1570,2)</f>
        <v>0</v>
      </c>
      <c r="BL1570" s="18" t="s">
        <v>209</v>
      </c>
      <c r="BM1570" s="230" t="s">
        <v>1875</v>
      </c>
    </row>
    <row r="1571" s="13" customFormat="1">
      <c r="A1571" s="13"/>
      <c r="B1571" s="232"/>
      <c r="C1571" s="233"/>
      <c r="D1571" s="234" t="s">
        <v>160</v>
      </c>
      <c r="E1571" s="235" t="s">
        <v>1</v>
      </c>
      <c r="F1571" s="236" t="s">
        <v>1864</v>
      </c>
      <c r="G1571" s="233"/>
      <c r="H1571" s="235" t="s">
        <v>1</v>
      </c>
      <c r="I1571" s="237"/>
      <c r="J1571" s="233"/>
      <c r="K1571" s="233"/>
      <c r="L1571" s="238"/>
      <c r="M1571" s="239"/>
      <c r="N1571" s="240"/>
      <c r="O1571" s="240"/>
      <c r="P1571" s="240"/>
      <c r="Q1571" s="240"/>
      <c r="R1571" s="240"/>
      <c r="S1571" s="240"/>
      <c r="T1571" s="241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2" t="s">
        <v>160</v>
      </c>
      <c r="AU1571" s="242" t="s">
        <v>89</v>
      </c>
      <c r="AV1571" s="13" t="s">
        <v>87</v>
      </c>
      <c r="AW1571" s="13" t="s">
        <v>34</v>
      </c>
      <c r="AX1571" s="13" t="s">
        <v>79</v>
      </c>
      <c r="AY1571" s="242" t="s">
        <v>151</v>
      </c>
    </row>
    <row r="1572" s="14" customFormat="1">
      <c r="A1572" s="14"/>
      <c r="B1572" s="243"/>
      <c r="C1572" s="244"/>
      <c r="D1572" s="234" t="s">
        <v>160</v>
      </c>
      <c r="E1572" s="245" t="s">
        <v>1</v>
      </c>
      <c r="F1572" s="246" t="s">
        <v>1876</v>
      </c>
      <c r="G1572" s="244"/>
      <c r="H1572" s="247">
        <v>2.7000000000000002</v>
      </c>
      <c r="I1572" s="248"/>
      <c r="J1572" s="244"/>
      <c r="K1572" s="244"/>
      <c r="L1572" s="249"/>
      <c r="M1572" s="250"/>
      <c r="N1572" s="251"/>
      <c r="O1572" s="251"/>
      <c r="P1572" s="251"/>
      <c r="Q1572" s="251"/>
      <c r="R1572" s="251"/>
      <c r="S1572" s="251"/>
      <c r="T1572" s="252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3" t="s">
        <v>160</v>
      </c>
      <c r="AU1572" s="253" t="s">
        <v>89</v>
      </c>
      <c r="AV1572" s="14" t="s">
        <v>89</v>
      </c>
      <c r="AW1572" s="14" t="s">
        <v>34</v>
      </c>
      <c r="AX1572" s="14" t="s">
        <v>79</v>
      </c>
      <c r="AY1572" s="253" t="s">
        <v>151</v>
      </c>
    </row>
    <row r="1573" s="13" customFormat="1">
      <c r="A1573" s="13"/>
      <c r="B1573" s="232"/>
      <c r="C1573" s="233"/>
      <c r="D1573" s="234" t="s">
        <v>160</v>
      </c>
      <c r="E1573" s="235" t="s">
        <v>1</v>
      </c>
      <c r="F1573" s="236" t="s">
        <v>1870</v>
      </c>
      <c r="G1573" s="233"/>
      <c r="H1573" s="235" t="s">
        <v>1</v>
      </c>
      <c r="I1573" s="237"/>
      <c r="J1573" s="233"/>
      <c r="K1573" s="233"/>
      <c r="L1573" s="238"/>
      <c r="M1573" s="239"/>
      <c r="N1573" s="240"/>
      <c r="O1573" s="240"/>
      <c r="P1573" s="240"/>
      <c r="Q1573" s="240"/>
      <c r="R1573" s="240"/>
      <c r="S1573" s="240"/>
      <c r="T1573" s="241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42" t="s">
        <v>160</v>
      </c>
      <c r="AU1573" s="242" t="s">
        <v>89</v>
      </c>
      <c r="AV1573" s="13" t="s">
        <v>87</v>
      </c>
      <c r="AW1573" s="13" t="s">
        <v>34</v>
      </c>
      <c r="AX1573" s="13" t="s">
        <v>79</v>
      </c>
      <c r="AY1573" s="242" t="s">
        <v>151</v>
      </c>
    </row>
    <row r="1574" s="14" customFormat="1">
      <c r="A1574" s="14"/>
      <c r="B1574" s="243"/>
      <c r="C1574" s="244"/>
      <c r="D1574" s="234" t="s">
        <v>160</v>
      </c>
      <c r="E1574" s="245" t="s">
        <v>1</v>
      </c>
      <c r="F1574" s="246" t="s">
        <v>1877</v>
      </c>
      <c r="G1574" s="244"/>
      <c r="H1574" s="247">
        <v>3.1000000000000001</v>
      </c>
      <c r="I1574" s="248"/>
      <c r="J1574" s="244"/>
      <c r="K1574" s="244"/>
      <c r="L1574" s="249"/>
      <c r="M1574" s="250"/>
      <c r="N1574" s="251"/>
      <c r="O1574" s="251"/>
      <c r="P1574" s="251"/>
      <c r="Q1574" s="251"/>
      <c r="R1574" s="251"/>
      <c r="S1574" s="251"/>
      <c r="T1574" s="252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3" t="s">
        <v>160</v>
      </c>
      <c r="AU1574" s="253" t="s">
        <v>89</v>
      </c>
      <c r="AV1574" s="14" t="s">
        <v>89</v>
      </c>
      <c r="AW1574" s="14" t="s">
        <v>34</v>
      </c>
      <c r="AX1574" s="14" t="s">
        <v>79</v>
      </c>
      <c r="AY1574" s="253" t="s">
        <v>151</v>
      </c>
    </row>
    <row r="1575" s="15" customFormat="1">
      <c r="A1575" s="15"/>
      <c r="B1575" s="254"/>
      <c r="C1575" s="255"/>
      <c r="D1575" s="234" t="s">
        <v>160</v>
      </c>
      <c r="E1575" s="256" t="s">
        <v>1</v>
      </c>
      <c r="F1575" s="257" t="s">
        <v>166</v>
      </c>
      <c r="G1575" s="255"/>
      <c r="H1575" s="258">
        <v>5.7999999999999998</v>
      </c>
      <c r="I1575" s="259"/>
      <c r="J1575" s="255"/>
      <c r="K1575" s="255"/>
      <c r="L1575" s="260"/>
      <c r="M1575" s="261"/>
      <c r="N1575" s="262"/>
      <c r="O1575" s="262"/>
      <c r="P1575" s="262"/>
      <c r="Q1575" s="262"/>
      <c r="R1575" s="262"/>
      <c r="S1575" s="262"/>
      <c r="T1575" s="263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64" t="s">
        <v>160</v>
      </c>
      <c r="AU1575" s="264" t="s">
        <v>89</v>
      </c>
      <c r="AV1575" s="15" t="s">
        <v>158</v>
      </c>
      <c r="AW1575" s="15" t="s">
        <v>34</v>
      </c>
      <c r="AX1575" s="15" t="s">
        <v>87</v>
      </c>
      <c r="AY1575" s="264" t="s">
        <v>151</v>
      </c>
    </row>
    <row r="1576" s="13" customFormat="1">
      <c r="A1576" s="13"/>
      <c r="B1576" s="232"/>
      <c r="C1576" s="233"/>
      <c r="D1576" s="234" t="s">
        <v>160</v>
      </c>
      <c r="E1576" s="235" t="s">
        <v>1</v>
      </c>
      <c r="F1576" s="236" t="s">
        <v>167</v>
      </c>
      <c r="G1576" s="233"/>
      <c r="H1576" s="235" t="s">
        <v>1</v>
      </c>
      <c r="I1576" s="237"/>
      <c r="J1576" s="233"/>
      <c r="K1576" s="233"/>
      <c r="L1576" s="238"/>
      <c r="M1576" s="239"/>
      <c r="N1576" s="240"/>
      <c r="O1576" s="240"/>
      <c r="P1576" s="240"/>
      <c r="Q1576" s="240"/>
      <c r="R1576" s="240"/>
      <c r="S1576" s="240"/>
      <c r="T1576" s="241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2" t="s">
        <v>160</v>
      </c>
      <c r="AU1576" s="242" t="s">
        <v>89</v>
      </c>
      <c r="AV1576" s="13" t="s">
        <v>87</v>
      </c>
      <c r="AW1576" s="13" t="s">
        <v>34</v>
      </c>
      <c r="AX1576" s="13" t="s">
        <v>79</v>
      </c>
      <c r="AY1576" s="242" t="s">
        <v>151</v>
      </c>
    </row>
    <row r="1577" s="13" customFormat="1">
      <c r="A1577" s="13"/>
      <c r="B1577" s="232"/>
      <c r="C1577" s="233"/>
      <c r="D1577" s="234" t="s">
        <v>160</v>
      </c>
      <c r="E1577" s="235" t="s">
        <v>1</v>
      </c>
      <c r="F1577" s="236" t="s">
        <v>1853</v>
      </c>
      <c r="G1577" s="233"/>
      <c r="H1577" s="235" t="s">
        <v>1</v>
      </c>
      <c r="I1577" s="237"/>
      <c r="J1577" s="233"/>
      <c r="K1577" s="233"/>
      <c r="L1577" s="238"/>
      <c r="M1577" s="239"/>
      <c r="N1577" s="240"/>
      <c r="O1577" s="240"/>
      <c r="P1577" s="240"/>
      <c r="Q1577" s="240"/>
      <c r="R1577" s="240"/>
      <c r="S1577" s="240"/>
      <c r="T1577" s="241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42" t="s">
        <v>160</v>
      </c>
      <c r="AU1577" s="242" t="s">
        <v>89</v>
      </c>
      <c r="AV1577" s="13" t="s">
        <v>87</v>
      </c>
      <c r="AW1577" s="13" t="s">
        <v>34</v>
      </c>
      <c r="AX1577" s="13" t="s">
        <v>79</v>
      </c>
      <c r="AY1577" s="242" t="s">
        <v>151</v>
      </c>
    </row>
    <row r="1578" s="13" customFormat="1">
      <c r="A1578" s="13"/>
      <c r="B1578" s="232"/>
      <c r="C1578" s="233"/>
      <c r="D1578" s="234" t="s">
        <v>160</v>
      </c>
      <c r="E1578" s="235" t="s">
        <v>1</v>
      </c>
      <c r="F1578" s="236" t="s">
        <v>1854</v>
      </c>
      <c r="G1578" s="233"/>
      <c r="H1578" s="235" t="s">
        <v>1</v>
      </c>
      <c r="I1578" s="237"/>
      <c r="J1578" s="233"/>
      <c r="K1578" s="233"/>
      <c r="L1578" s="238"/>
      <c r="M1578" s="239"/>
      <c r="N1578" s="240"/>
      <c r="O1578" s="240"/>
      <c r="P1578" s="240"/>
      <c r="Q1578" s="240"/>
      <c r="R1578" s="240"/>
      <c r="S1578" s="240"/>
      <c r="T1578" s="241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42" t="s">
        <v>160</v>
      </c>
      <c r="AU1578" s="242" t="s">
        <v>89</v>
      </c>
      <c r="AV1578" s="13" t="s">
        <v>87</v>
      </c>
      <c r="AW1578" s="13" t="s">
        <v>34</v>
      </c>
      <c r="AX1578" s="13" t="s">
        <v>79</v>
      </c>
      <c r="AY1578" s="242" t="s">
        <v>151</v>
      </c>
    </row>
    <row r="1579" s="13" customFormat="1">
      <c r="A1579" s="13"/>
      <c r="B1579" s="232"/>
      <c r="C1579" s="233"/>
      <c r="D1579" s="234" t="s">
        <v>160</v>
      </c>
      <c r="E1579" s="235" t="s">
        <v>1</v>
      </c>
      <c r="F1579" s="236" t="s">
        <v>1855</v>
      </c>
      <c r="G1579" s="233"/>
      <c r="H1579" s="235" t="s">
        <v>1</v>
      </c>
      <c r="I1579" s="237"/>
      <c r="J1579" s="233"/>
      <c r="K1579" s="233"/>
      <c r="L1579" s="238"/>
      <c r="M1579" s="239"/>
      <c r="N1579" s="240"/>
      <c r="O1579" s="240"/>
      <c r="P1579" s="240"/>
      <c r="Q1579" s="240"/>
      <c r="R1579" s="240"/>
      <c r="S1579" s="240"/>
      <c r="T1579" s="241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42" t="s">
        <v>160</v>
      </c>
      <c r="AU1579" s="242" t="s">
        <v>89</v>
      </c>
      <c r="AV1579" s="13" t="s">
        <v>87</v>
      </c>
      <c r="AW1579" s="13" t="s">
        <v>34</v>
      </c>
      <c r="AX1579" s="13" t="s">
        <v>79</v>
      </c>
      <c r="AY1579" s="242" t="s">
        <v>151</v>
      </c>
    </row>
    <row r="1580" s="13" customFormat="1">
      <c r="A1580" s="13"/>
      <c r="B1580" s="232"/>
      <c r="C1580" s="233"/>
      <c r="D1580" s="234" t="s">
        <v>160</v>
      </c>
      <c r="E1580" s="235" t="s">
        <v>1</v>
      </c>
      <c r="F1580" s="236" t="s">
        <v>1856</v>
      </c>
      <c r="G1580" s="233"/>
      <c r="H1580" s="235" t="s">
        <v>1</v>
      </c>
      <c r="I1580" s="237"/>
      <c r="J1580" s="233"/>
      <c r="K1580" s="233"/>
      <c r="L1580" s="238"/>
      <c r="M1580" s="239"/>
      <c r="N1580" s="240"/>
      <c r="O1580" s="240"/>
      <c r="P1580" s="240"/>
      <c r="Q1580" s="240"/>
      <c r="R1580" s="240"/>
      <c r="S1580" s="240"/>
      <c r="T1580" s="241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2" t="s">
        <v>160</v>
      </c>
      <c r="AU1580" s="242" t="s">
        <v>89</v>
      </c>
      <c r="AV1580" s="13" t="s">
        <v>87</v>
      </c>
      <c r="AW1580" s="13" t="s">
        <v>34</v>
      </c>
      <c r="AX1580" s="13" t="s">
        <v>79</v>
      </c>
      <c r="AY1580" s="242" t="s">
        <v>151</v>
      </c>
    </row>
    <row r="1581" s="13" customFormat="1">
      <c r="A1581" s="13"/>
      <c r="B1581" s="232"/>
      <c r="C1581" s="233"/>
      <c r="D1581" s="234" t="s">
        <v>160</v>
      </c>
      <c r="E1581" s="235" t="s">
        <v>1</v>
      </c>
      <c r="F1581" s="236" t="s">
        <v>1857</v>
      </c>
      <c r="G1581" s="233"/>
      <c r="H1581" s="235" t="s">
        <v>1</v>
      </c>
      <c r="I1581" s="237"/>
      <c r="J1581" s="233"/>
      <c r="K1581" s="233"/>
      <c r="L1581" s="238"/>
      <c r="M1581" s="239"/>
      <c r="N1581" s="240"/>
      <c r="O1581" s="240"/>
      <c r="P1581" s="240"/>
      <c r="Q1581" s="240"/>
      <c r="R1581" s="240"/>
      <c r="S1581" s="240"/>
      <c r="T1581" s="241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42" t="s">
        <v>160</v>
      </c>
      <c r="AU1581" s="242" t="s">
        <v>89</v>
      </c>
      <c r="AV1581" s="13" t="s">
        <v>87</v>
      </c>
      <c r="AW1581" s="13" t="s">
        <v>34</v>
      </c>
      <c r="AX1581" s="13" t="s">
        <v>79</v>
      </c>
      <c r="AY1581" s="242" t="s">
        <v>151</v>
      </c>
    </row>
    <row r="1582" s="2" customFormat="1" ht="16.5" customHeight="1">
      <c r="A1582" s="39"/>
      <c r="B1582" s="40"/>
      <c r="C1582" s="219" t="s">
        <v>1878</v>
      </c>
      <c r="D1582" s="219" t="s">
        <v>153</v>
      </c>
      <c r="E1582" s="220" t="s">
        <v>1879</v>
      </c>
      <c r="F1582" s="221" t="s">
        <v>1880</v>
      </c>
      <c r="G1582" s="222" t="s">
        <v>388</v>
      </c>
      <c r="H1582" s="223">
        <v>25</v>
      </c>
      <c r="I1582" s="224"/>
      <c r="J1582" s="225">
        <f>ROUND(I1582*H1582,2)</f>
        <v>0</v>
      </c>
      <c r="K1582" s="221" t="s">
        <v>157</v>
      </c>
      <c r="L1582" s="45"/>
      <c r="M1582" s="226" t="s">
        <v>1</v>
      </c>
      <c r="N1582" s="227" t="s">
        <v>44</v>
      </c>
      <c r="O1582" s="92"/>
      <c r="P1582" s="228">
        <f>O1582*H1582</f>
        <v>0</v>
      </c>
      <c r="Q1582" s="228">
        <v>0.00027999999999999998</v>
      </c>
      <c r="R1582" s="228">
        <f>Q1582*H1582</f>
        <v>0.0069999999999999993</v>
      </c>
      <c r="S1582" s="228">
        <v>0</v>
      </c>
      <c r="T1582" s="229">
        <f>S1582*H1582</f>
        <v>0</v>
      </c>
      <c r="U1582" s="39"/>
      <c r="V1582" s="39"/>
      <c r="W1582" s="39"/>
      <c r="X1582" s="39"/>
      <c r="Y1582" s="39"/>
      <c r="Z1582" s="39"/>
      <c r="AA1582" s="39"/>
      <c r="AB1582" s="39"/>
      <c r="AC1582" s="39"/>
      <c r="AD1582" s="39"/>
      <c r="AE1582" s="39"/>
      <c r="AR1582" s="230" t="s">
        <v>209</v>
      </c>
      <c r="AT1582" s="230" t="s">
        <v>153</v>
      </c>
      <c r="AU1582" s="230" t="s">
        <v>89</v>
      </c>
      <c r="AY1582" s="18" t="s">
        <v>151</v>
      </c>
      <c r="BE1582" s="231">
        <f>IF(N1582="základní",J1582,0)</f>
        <v>0</v>
      </c>
      <c r="BF1582" s="231">
        <f>IF(N1582="snížená",J1582,0)</f>
        <v>0</v>
      </c>
      <c r="BG1582" s="231">
        <f>IF(N1582="zákl. přenesená",J1582,0)</f>
        <v>0</v>
      </c>
      <c r="BH1582" s="231">
        <f>IF(N1582="sníž. přenesená",J1582,0)</f>
        <v>0</v>
      </c>
      <c r="BI1582" s="231">
        <f>IF(N1582="nulová",J1582,0)</f>
        <v>0</v>
      </c>
      <c r="BJ1582" s="18" t="s">
        <v>87</v>
      </c>
      <c r="BK1582" s="231">
        <f>ROUND(I1582*H1582,2)</f>
        <v>0</v>
      </c>
      <c r="BL1582" s="18" t="s">
        <v>209</v>
      </c>
      <c r="BM1582" s="230" t="s">
        <v>1881</v>
      </c>
    </row>
    <row r="1583" s="13" customFormat="1">
      <c r="A1583" s="13"/>
      <c r="B1583" s="232"/>
      <c r="C1583" s="233"/>
      <c r="D1583" s="234" t="s">
        <v>160</v>
      </c>
      <c r="E1583" s="235" t="s">
        <v>1</v>
      </c>
      <c r="F1583" s="236" t="s">
        <v>1882</v>
      </c>
      <c r="G1583" s="233"/>
      <c r="H1583" s="235" t="s">
        <v>1</v>
      </c>
      <c r="I1583" s="237"/>
      <c r="J1583" s="233"/>
      <c r="K1583" s="233"/>
      <c r="L1583" s="238"/>
      <c r="M1583" s="239"/>
      <c r="N1583" s="240"/>
      <c r="O1583" s="240"/>
      <c r="P1583" s="240"/>
      <c r="Q1583" s="240"/>
      <c r="R1583" s="240"/>
      <c r="S1583" s="240"/>
      <c r="T1583" s="241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2" t="s">
        <v>160</v>
      </c>
      <c r="AU1583" s="242" t="s">
        <v>89</v>
      </c>
      <c r="AV1583" s="13" t="s">
        <v>87</v>
      </c>
      <c r="AW1583" s="13" t="s">
        <v>34</v>
      </c>
      <c r="AX1583" s="13" t="s">
        <v>79</v>
      </c>
      <c r="AY1583" s="242" t="s">
        <v>151</v>
      </c>
    </row>
    <row r="1584" s="14" customFormat="1">
      <c r="A1584" s="14"/>
      <c r="B1584" s="243"/>
      <c r="C1584" s="244"/>
      <c r="D1584" s="234" t="s">
        <v>160</v>
      </c>
      <c r="E1584" s="245" t="s">
        <v>1</v>
      </c>
      <c r="F1584" s="246" t="s">
        <v>1883</v>
      </c>
      <c r="G1584" s="244"/>
      <c r="H1584" s="247">
        <v>25</v>
      </c>
      <c r="I1584" s="248"/>
      <c r="J1584" s="244"/>
      <c r="K1584" s="244"/>
      <c r="L1584" s="249"/>
      <c r="M1584" s="250"/>
      <c r="N1584" s="251"/>
      <c r="O1584" s="251"/>
      <c r="P1584" s="251"/>
      <c r="Q1584" s="251"/>
      <c r="R1584" s="251"/>
      <c r="S1584" s="251"/>
      <c r="T1584" s="252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3" t="s">
        <v>160</v>
      </c>
      <c r="AU1584" s="253" t="s">
        <v>89</v>
      </c>
      <c r="AV1584" s="14" t="s">
        <v>89</v>
      </c>
      <c r="AW1584" s="14" t="s">
        <v>34</v>
      </c>
      <c r="AX1584" s="14" t="s">
        <v>87</v>
      </c>
      <c r="AY1584" s="253" t="s">
        <v>151</v>
      </c>
    </row>
    <row r="1585" s="13" customFormat="1">
      <c r="A1585" s="13"/>
      <c r="B1585" s="232"/>
      <c r="C1585" s="233"/>
      <c r="D1585" s="234" t="s">
        <v>160</v>
      </c>
      <c r="E1585" s="235" t="s">
        <v>1</v>
      </c>
      <c r="F1585" s="236" t="s">
        <v>167</v>
      </c>
      <c r="G1585" s="233"/>
      <c r="H1585" s="235" t="s">
        <v>1</v>
      </c>
      <c r="I1585" s="237"/>
      <c r="J1585" s="233"/>
      <c r="K1585" s="233"/>
      <c r="L1585" s="238"/>
      <c r="M1585" s="239"/>
      <c r="N1585" s="240"/>
      <c r="O1585" s="240"/>
      <c r="P1585" s="240"/>
      <c r="Q1585" s="240"/>
      <c r="R1585" s="240"/>
      <c r="S1585" s="240"/>
      <c r="T1585" s="241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42" t="s">
        <v>160</v>
      </c>
      <c r="AU1585" s="242" t="s">
        <v>89</v>
      </c>
      <c r="AV1585" s="13" t="s">
        <v>87</v>
      </c>
      <c r="AW1585" s="13" t="s">
        <v>34</v>
      </c>
      <c r="AX1585" s="13" t="s">
        <v>79</v>
      </c>
      <c r="AY1585" s="242" t="s">
        <v>151</v>
      </c>
    </row>
    <row r="1586" s="13" customFormat="1">
      <c r="A1586" s="13"/>
      <c r="B1586" s="232"/>
      <c r="C1586" s="233"/>
      <c r="D1586" s="234" t="s">
        <v>160</v>
      </c>
      <c r="E1586" s="235" t="s">
        <v>1</v>
      </c>
      <c r="F1586" s="236" t="s">
        <v>1853</v>
      </c>
      <c r="G1586" s="233"/>
      <c r="H1586" s="235" t="s">
        <v>1</v>
      </c>
      <c r="I1586" s="237"/>
      <c r="J1586" s="233"/>
      <c r="K1586" s="233"/>
      <c r="L1586" s="238"/>
      <c r="M1586" s="239"/>
      <c r="N1586" s="240"/>
      <c r="O1586" s="240"/>
      <c r="P1586" s="240"/>
      <c r="Q1586" s="240"/>
      <c r="R1586" s="240"/>
      <c r="S1586" s="240"/>
      <c r="T1586" s="241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2" t="s">
        <v>160</v>
      </c>
      <c r="AU1586" s="242" t="s">
        <v>89</v>
      </c>
      <c r="AV1586" s="13" t="s">
        <v>87</v>
      </c>
      <c r="AW1586" s="13" t="s">
        <v>34</v>
      </c>
      <c r="AX1586" s="13" t="s">
        <v>79</v>
      </c>
      <c r="AY1586" s="242" t="s">
        <v>151</v>
      </c>
    </row>
    <row r="1587" s="13" customFormat="1">
      <c r="A1587" s="13"/>
      <c r="B1587" s="232"/>
      <c r="C1587" s="233"/>
      <c r="D1587" s="234" t="s">
        <v>160</v>
      </c>
      <c r="E1587" s="235" t="s">
        <v>1</v>
      </c>
      <c r="F1587" s="236" t="s">
        <v>1854</v>
      </c>
      <c r="G1587" s="233"/>
      <c r="H1587" s="235" t="s">
        <v>1</v>
      </c>
      <c r="I1587" s="237"/>
      <c r="J1587" s="233"/>
      <c r="K1587" s="233"/>
      <c r="L1587" s="238"/>
      <c r="M1587" s="239"/>
      <c r="N1587" s="240"/>
      <c r="O1587" s="240"/>
      <c r="P1587" s="240"/>
      <c r="Q1587" s="240"/>
      <c r="R1587" s="240"/>
      <c r="S1587" s="240"/>
      <c r="T1587" s="241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2" t="s">
        <v>160</v>
      </c>
      <c r="AU1587" s="242" t="s">
        <v>89</v>
      </c>
      <c r="AV1587" s="13" t="s">
        <v>87</v>
      </c>
      <c r="AW1587" s="13" t="s">
        <v>34</v>
      </c>
      <c r="AX1587" s="13" t="s">
        <v>79</v>
      </c>
      <c r="AY1587" s="242" t="s">
        <v>151</v>
      </c>
    </row>
    <row r="1588" s="13" customFormat="1">
      <c r="A1588" s="13"/>
      <c r="B1588" s="232"/>
      <c r="C1588" s="233"/>
      <c r="D1588" s="234" t="s">
        <v>160</v>
      </c>
      <c r="E1588" s="235" t="s">
        <v>1</v>
      </c>
      <c r="F1588" s="236" t="s">
        <v>1855</v>
      </c>
      <c r="G1588" s="233"/>
      <c r="H1588" s="235" t="s">
        <v>1</v>
      </c>
      <c r="I1588" s="237"/>
      <c r="J1588" s="233"/>
      <c r="K1588" s="233"/>
      <c r="L1588" s="238"/>
      <c r="M1588" s="239"/>
      <c r="N1588" s="240"/>
      <c r="O1588" s="240"/>
      <c r="P1588" s="240"/>
      <c r="Q1588" s="240"/>
      <c r="R1588" s="240"/>
      <c r="S1588" s="240"/>
      <c r="T1588" s="241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2" t="s">
        <v>160</v>
      </c>
      <c r="AU1588" s="242" t="s">
        <v>89</v>
      </c>
      <c r="AV1588" s="13" t="s">
        <v>87</v>
      </c>
      <c r="AW1588" s="13" t="s">
        <v>34</v>
      </c>
      <c r="AX1588" s="13" t="s">
        <v>79</v>
      </c>
      <c r="AY1588" s="242" t="s">
        <v>151</v>
      </c>
    </row>
    <row r="1589" s="13" customFormat="1">
      <c r="A1589" s="13"/>
      <c r="B1589" s="232"/>
      <c r="C1589" s="233"/>
      <c r="D1589" s="234" t="s">
        <v>160</v>
      </c>
      <c r="E1589" s="235" t="s">
        <v>1</v>
      </c>
      <c r="F1589" s="236" t="s">
        <v>1856</v>
      </c>
      <c r="G1589" s="233"/>
      <c r="H1589" s="235" t="s">
        <v>1</v>
      </c>
      <c r="I1589" s="237"/>
      <c r="J1589" s="233"/>
      <c r="K1589" s="233"/>
      <c r="L1589" s="238"/>
      <c r="M1589" s="239"/>
      <c r="N1589" s="240"/>
      <c r="O1589" s="240"/>
      <c r="P1589" s="240"/>
      <c r="Q1589" s="240"/>
      <c r="R1589" s="240"/>
      <c r="S1589" s="240"/>
      <c r="T1589" s="241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42" t="s">
        <v>160</v>
      </c>
      <c r="AU1589" s="242" t="s">
        <v>89</v>
      </c>
      <c r="AV1589" s="13" t="s">
        <v>87</v>
      </c>
      <c r="AW1589" s="13" t="s">
        <v>34</v>
      </c>
      <c r="AX1589" s="13" t="s">
        <v>79</v>
      </c>
      <c r="AY1589" s="242" t="s">
        <v>151</v>
      </c>
    </row>
    <row r="1590" s="13" customFormat="1">
      <c r="A1590" s="13"/>
      <c r="B1590" s="232"/>
      <c r="C1590" s="233"/>
      <c r="D1590" s="234" t="s">
        <v>160</v>
      </c>
      <c r="E1590" s="235" t="s">
        <v>1</v>
      </c>
      <c r="F1590" s="236" t="s">
        <v>1857</v>
      </c>
      <c r="G1590" s="233"/>
      <c r="H1590" s="235" t="s">
        <v>1</v>
      </c>
      <c r="I1590" s="237"/>
      <c r="J1590" s="233"/>
      <c r="K1590" s="233"/>
      <c r="L1590" s="238"/>
      <c r="M1590" s="239"/>
      <c r="N1590" s="240"/>
      <c r="O1590" s="240"/>
      <c r="P1590" s="240"/>
      <c r="Q1590" s="240"/>
      <c r="R1590" s="240"/>
      <c r="S1590" s="240"/>
      <c r="T1590" s="241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42" t="s">
        <v>160</v>
      </c>
      <c r="AU1590" s="242" t="s">
        <v>89</v>
      </c>
      <c r="AV1590" s="13" t="s">
        <v>87</v>
      </c>
      <c r="AW1590" s="13" t="s">
        <v>34</v>
      </c>
      <c r="AX1590" s="13" t="s">
        <v>79</v>
      </c>
      <c r="AY1590" s="242" t="s">
        <v>151</v>
      </c>
    </row>
    <row r="1591" s="2" customFormat="1" ht="16.5" customHeight="1">
      <c r="A1591" s="39"/>
      <c r="B1591" s="40"/>
      <c r="C1591" s="219" t="s">
        <v>1884</v>
      </c>
      <c r="D1591" s="219" t="s">
        <v>153</v>
      </c>
      <c r="E1591" s="220" t="s">
        <v>1885</v>
      </c>
      <c r="F1591" s="221" t="s">
        <v>1886</v>
      </c>
      <c r="G1591" s="222" t="s">
        <v>388</v>
      </c>
      <c r="H1591" s="223">
        <v>19</v>
      </c>
      <c r="I1591" s="224"/>
      <c r="J1591" s="225">
        <f>ROUND(I1591*H1591,2)</f>
        <v>0</v>
      </c>
      <c r="K1591" s="221" t="s">
        <v>157</v>
      </c>
      <c r="L1591" s="45"/>
      <c r="M1591" s="226" t="s">
        <v>1</v>
      </c>
      <c r="N1591" s="227" t="s">
        <v>44</v>
      </c>
      <c r="O1591" s="92"/>
      <c r="P1591" s="228">
        <f>O1591*H1591</f>
        <v>0</v>
      </c>
      <c r="Q1591" s="228">
        <v>0.00079000000000000001</v>
      </c>
      <c r="R1591" s="228">
        <f>Q1591*H1591</f>
        <v>0.015010000000000001</v>
      </c>
      <c r="S1591" s="228">
        <v>0</v>
      </c>
      <c r="T1591" s="229">
        <f>S1591*H1591</f>
        <v>0</v>
      </c>
      <c r="U1591" s="39"/>
      <c r="V1591" s="39"/>
      <c r="W1591" s="39"/>
      <c r="X1591" s="39"/>
      <c r="Y1591" s="39"/>
      <c r="Z1591" s="39"/>
      <c r="AA1591" s="39"/>
      <c r="AB1591" s="39"/>
      <c r="AC1591" s="39"/>
      <c r="AD1591" s="39"/>
      <c r="AE1591" s="39"/>
      <c r="AR1591" s="230" t="s">
        <v>209</v>
      </c>
      <c r="AT1591" s="230" t="s">
        <v>153</v>
      </c>
      <c r="AU1591" s="230" t="s">
        <v>89</v>
      </c>
      <c r="AY1591" s="18" t="s">
        <v>151</v>
      </c>
      <c r="BE1591" s="231">
        <f>IF(N1591="základní",J1591,0)</f>
        <v>0</v>
      </c>
      <c r="BF1591" s="231">
        <f>IF(N1591="snížená",J1591,0)</f>
        <v>0</v>
      </c>
      <c r="BG1591" s="231">
        <f>IF(N1591="zákl. přenesená",J1591,0)</f>
        <v>0</v>
      </c>
      <c r="BH1591" s="231">
        <f>IF(N1591="sníž. přenesená",J1591,0)</f>
        <v>0</v>
      </c>
      <c r="BI1591" s="231">
        <f>IF(N1591="nulová",J1591,0)</f>
        <v>0</v>
      </c>
      <c r="BJ1591" s="18" t="s">
        <v>87</v>
      </c>
      <c r="BK1591" s="231">
        <f>ROUND(I1591*H1591,2)</f>
        <v>0</v>
      </c>
      <c r="BL1591" s="18" t="s">
        <v>209</v>
      </c>
      <c r="BM1591" s="230" t="s">
        <v>1887</v>
      </c>
    </row>
    <row r="1592" s="13" customFormat="1">
      <c r="A1592" s="13"/>
      <c r="B1592" s="232"/>
      <c r="C1592" s="233"/>
      <c r="D1592" s="234" t="s">
        <v>160</v>
      </c>
      <c r="E1592" s="235" t="s">
        <v>1</v>
      </c>
      <c r="F1592" s="236" t="s">
        <v>1852</v>
      </c>
      <c r="G1592" s="233"/>
      <c r="H1592" s="235" t="s">
        <v>1</v>
      </c>
      <c r="I1592" s="237"/>
      <c r="J1592" s="233"/>
      <c r="K1592" s="233"/>
      <c r="L1592" s="238"/>
      <c r="M1592" s="239"/>
      <c r="N1592" s="240"/>
      <c r="O1592" s="240"/>
      <c r="P1592" s="240"/>
      <c r="Q1592" s="240"/>
      <c r="R1592" s="240"/>
      <c r="S1592" s="240"/>
      <c r="T1592" s="241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42" t="s">
        <v>160</v>
      </c>
      <c r="AU1592" s="242" t="s">
        <v>89</v>
      </c>
      <c r="AV1592" s="13" t="s">
        <v>87</v>
      </c>
      <c r="AW1592" s="13" t="s">
        <v>34</v>
      </c>
      <c r="AX1592" s="13" t="s">
        <v>79</v>
      </c>
      <c r="AY1592" s="242" t="s">
        <v>151</v>
      </c>
    </row>
    <row r="1593" s="14" customFormat="1">
      <c r="A1593" s="14"/>
      <c r="B1593" s="243"/>
      <c r="C1593" s="244"/>
      <c r="D1593" s="234" t="s">
        <v>160</v>
      </c>
      <c r="E1593" s="245" t="s">
        <v>1</v>
      </c>
      <c r="F1593" s="246" t="s">
        <v>1888</v>
      </c>
      <c r="G1593" s="244"/>
      <c r="H1593" s="247">
        <v>19</v>
      </c>
      <c r="I1593" s="248"/>
      <c r="J1593" s="244"/>
      <c r="K1593" s="244"/>
      <c r="L1593" s="249"/>
      <c r="M1593" s="250"/>
      <c r="N1593" s="251"/>
      <c r="O1593" s="251"/>
      <c r="P1593" s="251"/>
      <c r="Q1593" s="251"/>
      <c r="R1593" s="251"/>
      <c r="S1593" s="251"/>
      <c r="T1593" s="252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3" t="s">
        <v>160</v>
      </c>
      <c r="AU1593" s="253" t="s">
        <v>89</v>
      </c>
      <c r="AV1593" s="14" t="s">
        <v>89</v>
      </c>
      <c r="AW1593" s="14" t="s">
        <v>34</v>
      </c>
      <c r="AX1593" s="14" t="s">
        <v>87</v>
      </c>
      <c r="AY1593" s="253" t="s">
        <v>151</v>
      </c>
    </row>
    <row r="1594" s="13" customFormat="1">
      <c r="A1594" s="13"/>
      <c r="B1594" s="232"/>
      <c r="C1594" s="233"/>
      <c r="D1594" s="234" t="s">
        <v>160</v>
      </c>
      <c r="E1594" s="235" t="s">
        <v>1</v>
      </c>
      <c r="F1594" s="236" t="s">
        <v>167</v>
      </c>
      <c r="G1594" s="233"/>
      <c r="H1594" s="235" t="s">
        <v>1</v>
      </c>
      <c r="I1594" s="237"/>
      <c r="J1594" s="233"/>
      <c r="K1594" s="233"/>
      <c r="L1594" s="238"/>
      <c r="M1594" s="239"/>
      <c r="N1594" s="240"/>
      <c r="O1594" s="240"/>
      <c r="P1594" s="240"/>
      <c r="Q1594" s="240"/>
      <c r="R1594" s="240"/>
      <c r="S1594" s="240"/>
      <c r="T1594" s="241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42" t="s">
        <v>160</v>
      </c>
      <c r="AU1594" s="242" t="s">
        <v>89</v>
      </c>
      <c r="AV1594" s="13" t="s">
        <v>87</v>
      </c>
      <c r="AW1594" s="13" t="s">
        <v>34</v>
      </c>
      <c r="AX1594" s="13" t="s">
        <v>79</v>
      </c>
      <c r="AY1594" s="242" t="s">
        <v>151</v>
      </c>
    </row>
    <row r="1595" s="13" customFormat="1">
      <c r="A1595" s="13"/>
      <c r="B1595" s="232"/>
      <c r="C1595" s="233"/>
      <c r="D1595" s="234" t="s">
        <v>160</v>
      </c>
      <c r="E1595" s="235" t="s">
        <v>1</v>
      </c>
      <c r="F1595" s="236" t="s">
        <v>1853</v>
      </c>
      <c r="G1595" s="233"/>
      <c r="H1595" s="235" t="s">
        <v>1</v>
      </c>
      <c r="I1595" s="237"/>
      <c r="J1595" s="233"/>
      <c r="K1595" s="233"/>
      <c r="L1595" s="238"/>
      <c r="M1595" s="239"/>
      <c r="N1595" s="240"/>
      <c r="O1595" s="240"/>
      <c r="P1595" s="240"/>
      <c r="Q1595" s="240"/>
      <c r="R1595" s="240"/>
      <c r="S1595" s="240"/>
      <c r="T1595" s="241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2" t="s">
        <v>160</v>
      </c>
      <c r="AU1595" s="242" t="s">
        <v>89</v>
      </c>
      <c r="AV1595" s="13" t="s">
        <v>87</v>
      </c>
      <c r="AW1595" s="13" t="s">
        <v>34</v>
      </c>
      <c r="AX1595" s="13" t="s">
        <v>79</v>
      </c>
      <c r="AY1595" s="242" t="s">
        <v>151</v>
      </c>
    </row>
    <row r="1596" s="13" customFormat="1">
      <c r="A1596" s="13"/>
      <c r="B1596" s="232"/>
      <c r="C1596" s="233"/>
      <c r="D1596" s="234" t="s">
        <v>160</v>
      </c>
      <c r="E1596" s="235" t="s">
        <v>1</v>
      </c>
      <c r="F1596" s="236" t="s">
        <v>1854</v>
      </c>
      <c r="G1596" s="233"/>
      <c r="H1596" s="235" t="s">
        <v>1</v>
      </c>
      <c r="I1596" s="237"/>
      <c r="J1596" s="233"/>
      <c r="K1596" s="233"/>
      <c r="L1596" s="238"/>
      <c r="M1596" s="239"/>
      <c r="N1596" s="240"/>
      <c r="O1596" s="240"/>
      <c r="P1596" s="240"/>
      <c r="Q1596" s="240"/>
      <c r="R1596" s="240"/>
      <c r="S1596" s="240"/>
      <c r="T1596" s="241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42" t="s">
        <v>160</v>
      </c>
      <c r="AU1596" s="242" t="s">
        <v>89</v>
      </c>
      <c r="AV1596" s="13" t="s">
        <v>87</v>
      </c>
      <c r="AW1596" s="13" t="s">
        <v>34</v>
      </c>
      <c r="AX1596" s="13" t="s">
        <v>79</v>
      </c>
      <c r="AY1596" s="242" t="s">
        <v>151</v>
      </c>
    </row>
    <row r="1597" s="13" customFormat="1">
      <c r="A1597" s="13"/>
      <c r="B1597" s="232"/>
      <c r="C1597" s="233"/>
      <c r="D1597" s="234" t="s">
        <v>160</v>
      </c>
      <c r="E1597" s="235" t="s">
        <v>1</v>
      </c>
      <c r="F1597" s="236" t="s">
        <v>1855</v>
      </c>
      <c r="G1597" s="233"/>
      <c r="H1597" s="235" t="s">
        <v>1</v>
      </c>
      <c r="I1597" s="237"/>
      <c r="J1597" s="233"/>
      <c r="K1597" s="233"/>
      <c r="L1597" s="238"/>
      <c r="M1597" s="239"/>
      <c r="N1597" s="240"/>
      <c r="O1597" s="240"/>
      <c r="P1597" s="240"/>
      <c r="Q1597" s="240"/>
      <c r="R1597" s="240"/>
      <c r="S1597" s="240"/>
      <c r="T1597" s="241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2" t="s">
        <v>160</v>
      </c>
      <c r="AU1597" s="242" t="s">
        <v>89</v>
      </c>
      <c r="AV1597" s="13" t="s">
        <v>87</v>
      </c>
      <c r="AW1597" s="13" t="s">
        <v>34</v>
      </c>
      <c r="AX1597" s="13" t="s">
        <v>79</v>
      </c>
      <c r="AY1597" s="242" t="s">
        <v>151</v>
      </c>
    </row>
    <row r="1598" s="13" customFormat="1">
      <c r="A1598" s="13"/>
      <c r="B1598" s="232"/>
      <c r="C1598" s="233"/>
      <c r="D1598" s="234" t="s">
        <v>160</v>
      </c>
      <c r="E1598" s="235" t="s">
        <v>1</v>
      </c>
      <c r="F1598" s="236" t="s">
        <v>1856</v>
      </c>
      <c r="G1598" s="233"/>
      <c r="H1598" s="235" t="s">
        <v>1</v>
      </c>
      <c r="I1598" s="237"/>
      <c r="J1598" s="233"/>
      <c r="K1598" s="233"/>
      <c r="L1598" s="238"/>
      <c r="M1598" s="239"/>
      <c r="N1598" s="240"/>
      <c r="O1598" s="240"/>
      <c r="P1598" s="240"/>
      <c r="Q1598" s="240"/>
      <c r="R1598" s="240"/>
      <c r="S1598" s="240"/>
      <c r="T1598" s="241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42" t="s">
        <v>160</v>
      </c>
      <c r="AU1598" s="242" t="s">
        <v>89</v>
      </c>
      <c r="AV1598" s="13" t="s">
        <v>87</v>
      </c>
      <c r="AW1598" s="13" t="s">
        <v>34</v>
      </c>
      <c r="AX1598" s="13" t="s">
        <v>79</v>
      </c>
      <c r="AY1598" s="242" t="s">
        <v>151</v>
      </c>
    </row>
    <row r="1599" s="13" customFormat="1">
      <c r="A1599" s="13"/>
      <c r="B1599" s="232"/>
      <c r="C1599" s="233"/>
      <c r="D1599" s="234" t="s">
        <v>160</v>
      </c>
      <c r="E1599" s="235" t="s">
        <v>1</v>
      </c>
      <c r="F1599" s="236" t="s">
        <v>1857</v>
      </c>
      <c r="G1599" s="233"/>
      <c r="H1599" s="235" t="s">
        <v>1</v>
      </c>
      <c r="I1599" s="237"/>
      <c r="J1599" s="233"/>
      <c r="K1599" s="233"/>
      <c r="L1599" s="238"/>
      <c r="M1599" s="239"/>
      <c r="N1599" s="240"/>
      <c r="O1599" s="240"/>
      <c r="P1599" s="240"/>
      <c r="Q1599" s="240"/>
      <c r="R1599" s="240"/>
      <c r="S1599" s="240"/>
      <c r="T1599" s="241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42" t="s">
        <v>160</v>
      </c>
      <c r="AU1599" s="242" t="s">
        <v>89</v>
      </c>
      <c r="AV1599" s="13" t="s">
        <v>87</v>
      </c>
      <c r="AW1599" s="13" t="s">
        <v>34</v>
      </c>
      <c r="AX1599" s="13" t="s">
        <v>79</v>
      </c>
      <c r="AY1599" s="242" t="s">
        <v>151</v>
      </c>
    </row>
    <row r="1600" s="2" customFormat="1" ht="16.5" customHeight="1">
      <c r="A1600" s="39"/>
      <c r="B1600" s="40"/>
      <c r="C1600" s="219" t="s">
        <v>1889</v>
      </c>
      <c r="D1600" s="219" t="s">
        <v>153</v>
      </c>
      <c r="E1600" s="220" t="s">
        <v>1890</v>
      </c>
      <c r="F1600" s="221" t="s">
        <v>1891</v>
      </c>
      <c r="G1600" s="222" t="s">
        <v>388</v>
      </c>
      <c r="H1600" s="223">
        <v>11.199999999999999</v>
      </c>
      <c r="I1600" s="224"/>
      <c r="J1600" s="225">
        <f>ROUND(I1600*H1600,2)</f>
        <v>0</v>
      </c>
      <c r="K1600" s="221" t="s">
        <v>1</v>
      </c>
      <c r="L1600" s="45"/>
      <c r="M1600" s="226" t="s">
        <v>1</v>
      </c>
      <c r="N1600" s="227" t="s">
        <v>44</v>
      </c>
      <c r="O1600" s="92"/>
      <c r="P1600" s="228">
        <f>O1600*H1600</f>
        <v>0</v>
      </c>
      <c r="Q1600" s="228">
        <v>0.00059000000000000003</v>
      </c>
      <c r="R1600" s="228">
        <f>Q1600*H1600</f>
        <v>0.0066080000000000002</v>
      </c>
      <c r="S1600" s="228">
        <v>0</v>
      </c>
      <c r="T1600" s="229">
        <f>S1600*H1600</f>
        <v>0</v>
      </c>
      <c r="U1600" s="39"/>
      <c r="V1600" s="39"/>
      <c r="W1600" s="39"/>
      <c r="X1600" s="39"/>
      <c r="Y1600" s="39"/>
      <c r="Z1600" s="39"/>
      <c r="AA1600" s="39"/>
      <c r="AB1600" s="39"/>
      <c r="AC1600" s="39"/>
      <c r="AD1600" s="39"/>
      <c r="AE1600" s="39"/>
      <c r="AR1600" s="230" t="s">
        <v>209</v>
      </c>
      <c r="AT1600" s="230" t="s">
        <v>153</v>
      </c>
      <c r="AU1600" s="230" t="s">
        <v>89</v>
      </c>
      <c r="AY1600" s="18" t="s">
        <v>151</v>
      </c>
      <c r="BE1600" s="231">
        <f>IF(N1600="základní",J1600,0)</f>
        <v>0</v>
      </c>
      <c r="BF1600" s="231">
        <f>IF(N1600="snížená",J1600,0)</f>
        <v>0</v>
      </c>
      <c r="BG1600" s="231">
        <f>IF(N1600="zákl. přenesená",J1600,0)</f>
        <v>0</v>
      </c>
      <c r="BH1600" s="231">
        <f>IF(N1600="sníž. přenesená",J1600,0)</f>
        <v>0</v>
      </c>
      <c r="BI1600" s="231">
        <f>IF(N1600="nulová",J1600,0)</f>
        <v>0</v>
      </c>
      <c r="BJ1600" s="18" t="s">
        <v>87</v>
      </c>
      <c r="BK1600" s="231">
        <f>ROUND(I1600*H1600,2)</f>
        <v>0</v>
      </c>
      <c r="BL1600" s="18" t="s">
        <v>209</v>
      </c>
      <c r="BM1600" s="230" t="s">
        <v>1892</v>
      </c>
    </row>
    <row r="1601" s="13" customFormat="1">
      <c r="A1601" s="13"/>
      <c r="B1601" s="232"/>
      <c r="C1601" s="233"/>
      <c r="D1601" s="234" t="s">
        <v>160</v>
      </c>
      <c r="E1601" s="235" t="s">
        <v>1</v>
      </c>
      <c r="F1601" s="236" t="s">
        <v>1862</v>
      </c>
      <c r="G1601" s="233"/>
      <c r="H1601" s="235" t="s">
        <v>1</v>
      </c>
      <c r="I1601" s="237"/>
      <c r="J1601" s="233"/>
      <c r="K1601" s="233"/>
      <c r="L1601" s="238"/>
      <c r="M1601" s="239"/>
      <c r="N1601" s="240"/>
      <c r="O1601" s="240"/>
      <c r="P1601" s="240"/>
      <c r="Q1601" s="240"/>
      <c r="R1601" s="240"/>
      <c r="S1601" s="240"/>
      <c r="T1601" s="241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42" t="s">
        <v>160</v>
      </c>
      <c r="AU1601" s="242" t="s">
        <v>89</v>
      </c>
      <c r="AV1601" s="13" t="s">
        <v>87</v>
      </c>
      <c r="AW1601" s="13" t="s">
        <v>34</v>
      </c>
      <c r="AX1601" s="13" t="s">
        <v>79</v>
      </c>
      <c r="AY1601" s="242" t="s">
        <v>151</v>
      </c>
    </row>
    <row r="1602" s="14" customFormat="1">
      <c r="A1602" s="14"/>
      <c r="B1602" s="243"/>
      <c r="C1602" s="244"/>
      <c r="D1602" s="234" t="s">
        <v>160</v>
      </c>
      <c r="E1602" s="245" t="s">
        <v>1</v>
      </c>
      <c r="F1602" s="246" t="s">
        <v>1893</v>
      </c>
      <c r="G1602" s="244"/>
      <c r="H1602" s="247">
        <v>11.199999999999999</v>
      </c>
      <c r="I1602" s="248"/>
      <c r="J1602" s="244"/>
      <c r="K1602" s="244"/>
      <c r="L1602" s="249"/>
      <c r="M1602" s="250"/>
      <c r="N1602" s="251"/>
      <c r="O1602" s="251"/>
      <c r="P1602" s="251"/>
      <c r="Q1602" s="251"/>
      <c r="R1602" s="251"/>
      <c r="S1602" s="251"/>
      <c r="T1602" s="252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3" t="s">
        <v>160</v>
      </c>
      <c r="AU1602" s="253" t="s">
        <v>89</v>
      </c>
      <c r="AV1602" s="14" t="s">
        <v>89</v>
      </c>
      <c r="AW1602" s="14" t="s">
        <v>34</v>
      </c>
      <c r="AX1602" s="14" t="s">
        <v>87</v>
      </c>
      <c r="AY1602" s="253" t="s">
        <v>151</v>
      </c>
    </row>
    <row r="1603" s="13" customFormat="1">
      <c r="A1603" s="13"/>
      <c r="B1603" s="232"/>
      <c r="C1603" s="233"/>
      <c r="D1603" s="234" t="s">
        <v>160</v>
      </c>
      <c r="E1603" s="235" t="s">
        <v>1</v>
      </c>
      <c r="F1603" s="236" t="s">
        <v>167</v>
      </c>
      <c r="G1603" s="233"/>
      <c r="H1603" s="235" t="s">
        <v>1</v>
      </c>
      <c r="I1603" s="237"/>
      <c r="J1603" s="233"/>
      <c r="K1603" s="233"/>
      <c r="L1603" s="238"/>
      <c r="M1603" s="239"/>
      <c r="N1603" s="240"/>
      <c r="O1603" s="240"/>
      <c r="P1603" s="240"/>
      <c r="Q1603" s="240"/>
      <c r="R1603" s="240"/>
      <c r="S1603" s="240"/>
      <c r="T1603" s="241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2" t="s">
        <v>160</v>
      </c>
      <c r="AU1603" s="242" t="s">
        <v>89</v>
      </c>
      <c r="AV1603" s="13" t="s">
        <v>87</v>
      </c>
      <c r="AW1603" s="13" t="s">
        <v>34</v>
      </c>
      <c r="AX1603" s="13" t="s">
        <v>79</v>
      </c>
      <c r="AY1603" s="242" t="s">
        <v>151</v>
      </c>
    </row>
    <row r="1604" s="13" customFormat="1">
      <c r="A1604" s="13"/>
      <c r="B1604" s="232"/>
      <c r="C1604" s="233"/>
      <c r="D1604" s="234" t="s">
        <v>160</v>
      </c>
      <c r="E1604" s="235" t="s">
        <v>1</v>
      </c>
      <c r="F1604" s="236" t="s">
        <v>1853</v>
      </c>
      <c r="G1604" s="233"/>
      <c r="H1604" s="235" t="s">
        <v>1</v>
      </c>
      <c r="I1604" s="237"/>
      <c r="J1604" s="233"/>
      <c r="K1604" s="233"/>
      <c r="L1604" s="238"/>
      <c r="M1604" s="239"/>
      <c r="N1604" s="240"/>
      <c r="O1604" s="240"/>
      <c r="P1604" s="240"/>
      <c r="Q1604" s="240"/>
      <c r="R1604" s="240"/>
      <c r="S1604" s="240"/>
      <c r="T1604" s="241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42" t="s">
        <v>160</v>
      </c>
      <c r="AU1604" s="242" t="s">
        <v>89</v>
      </c>
      <c r="AV1604" s="13" t="s">
        <v>87</v>
      </c>
      <c r="AW1604" s="13" t="s">
        <v>34</v>
      </c>
      <c r="AX1604" s="13" t="s">
        <v>79</v>
      </c>
      <c r="AY1604" s="242" t="s">
        <v>151</v>
      </c>
    </row>
    <row r="1605" s="13" customFormat="1">
      <c r="A1605" s="13"/>
      <c r="B1605" s="232"/>
      <c r="C1605" s="233"/>
      <c r="D1605" s="234" t="s">
        <v>160</v>
      </c>
      <c r="E1605" s="235" t="s">
        <v>1</v>
      </c>
      <c r="F1605" s="236" t="s">
        <v>1854</v>
      </c>
      <c r="G1605" s="233"/>
      <c r="H1605" s="235" t="s">
        <v>1</v>
      </c>
      <c r="I1605" s="237"/>
      <c r="J1605" s="233"/>
      <c r="K1605" s="233"/>
      <c r="L1605" s="238"/>
      <c r="M1605" s="239"/>
      <c r="N1605" s="240"/>
      <c r="O1605" s="240"/>
      <c r="P1605" s="240"/>
      <c r="Q1605" s="240"/>
      <c r="R1605" s="240"/>
      <c r="S1605" s="240"/>
      <c r="T1605" s="241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42" t="s">
        <v>160</v>
      </c>
      <c r="AU1605" s="242" t="s">
        <v>89</v>
      </c>
      <c r="AV1605" s="13" t="s">
        <v>87</v>
      </c>
      <c r="AW1605" s="13" t="s">
        <v>34</v>
      </c>
      <c r="AX1605" s="13" t="s">
        <v>79</v>
      </c>
      <c r="AY1605" s="242" t="s">
        <v>151</v>
      </c>
    </row>
    <row r="1606" s="13" customFormat="1">
      <c r="A1606" s="13"/>
      <c r="B1606" s="232"/>
      <c r="C1606" s="233"/>
      <c r="D1606" s="234" t="s">
        <v>160</v>
      </c>
      <c r="E1606" s="235" t="s">
        <v>1</v>
      </c>
      <c r="F1606" s="236" t="s">
        <v>1855</v>
      </c>
      <c r="G1606" s="233"/>
      <c r="H1606" s="235" t="s">
        <v>1</v>
      </c>
      <c r="I1606" s="237"/>
      <c r="J1606" s="233"/>
      <c r="K1606" s="233"/>
      <c r="L1606" s="238"/>
      <c r="M1606" s="239"/>
      <c r="N1606" s="240"/>
      <c r="O1606" s="240"/>
      <c r="P1606" s="240"/>
      <c r="Q1606" s="240"/>
      <c r="R1606" s="240"/>
      <c r="S1606" s="240"/>
      <c r="T1606" s="241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42" t="s">
        <v>160</v>
      </c>
      <c r="AU1606" s="242" t="s">
        <v>89</v>
      </c>
      <c r="AV1606" s="13" t="s">
        <v>87</v>
      </c>
      <c r="AW1606" s="13" t="s">
        <v>34</v>
      </c>
      <c r="AX1606" s="13" t="s">
        <v>79</v>
      </c>
      <c r="AY1606" s="242" t="s">
        <v>151</v>
      </c>
    </row>
    <row r="1607" s="13" customFormat="1">
      <c r="A1607" s="13"/>
      <c r="B1607" s="232"/>
      <c r="C1607" s="233"/>
      <c r="D1607" s="234" t="s">
        <v>160</v>
      </c>
      <c r="E1607" s="235" t="s">
        <v>1</v>
      </c>
      <c r="F1607" s="236" t="s">
        <v>1856</v>
      </c>
      <c r="G1607" s="233"/>
      <c r="H1607" s="235" t="s">
        <v>1</v>
      </c>
      <c r="I1607" s="237"/>
      <c r="J1607" s="233"/>
      <c r="K1607" s="233"/>
      <c r="L1607" s="238"/>
      <c r="M1607" s="239"/>
      <c r="N1607" s="240"/>
      <c r="O1607" s="240"/>
      <c r="P1607" s="240"/>
      <c r="Q1607" s="240"/>
      <c r="R1607" s="240"/>
      <c r="S1607" s="240"/>
      <c r="T1607" s="241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42" t="s">
        <v>160</v>
      </c>
      <c r="AU1607" s="242" t="s">
        <v>89</v>
      </c>
      <c r="AV1607" s="13" t="s">
        <v>87</v>
      </c>
      <c r="AW1607" s="13" t="s">
        <v>34</v>
      </c>
      <c r="AX1607" s="13" t="s">
        <v>79</v>
      </c>
      <c r="AY1607" s="242" t="s">
        <v>151</v>
      </c>
    </row>
    <row r="1608" s="13" customFormat="1">
      <c r="A1608" s="13"/>
      <c r="B1608" s="232"/>
      <c r="C1608" s="233"/>
      <c r="D1608" s="234" t="s">
        <v>160</v>
      </c>
      <c r="E1608" s="235" t="s">
        <v>1</v>
      </c>
      <c r="F1608" s="236" t="s">
        <v>1857</v>
      </c>
      <c r="G1608" s="233"/>
      <c r="H1608" s="235" t="s">
        <v>1</v>
      </c>
      <c r="I1608" s="237"/>
      <c r="J1608" s="233"/>
      <c r="K1608" s="233"/>
      <c r="L1608" s="238"/>
      <c r="M1608" s="239"/>
      <c r="N1608" s="240"/>
      <c r="O1608" s="240"/>
      <c r="P1608" s="240"/>
      <c r="Q1608" s="240"/>
      <c r="R1608" s="240"/>
      <c r="S1608" s="240"/>
      <c r="T1608" s="241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42" t="s">
        <v>160</v>
      </c>
      <c r="AU1608" s="242" t="s">
        <v>89</v>
      </c>
      <c r="AV1608" s="13" t="s">
        <v>87</v>
      </c>
      <c r="AW1608" s="13" t="s">
        <v>34</v>
      </c>
      <c r="AX1608" s="13" t="s">
        <v>79</v>
      </c>
      <c r="AY1608" s="242" t="s">
        <v>151</v>
      </c>
    </row>
    <row r="1609" s="2" customFormat="1" ht="16.5" customHeight="1">
      <c r="A1609" s="39"/>
      <c r="B1609" s="40"/>
      <c r="C1609" s="219" t="s">
        <v>1894</v>
      </c>
      <c r="D1609" s="219" t="s">
        <v>153</v>
      </c>
      <c r="E1609" s="220" t="s">
        <v>1895</v>
      </c>
      <c r="F1609" s="221" t="s">
        <v>1896</v>
      </c>
      <c r="G1609" s="222" t="s">
        <v>388</v>
      </c>
      <c r="H1609" s="223">
        <v>18.199999999999999</v>
      </c>
      <c r="I1609" s="224"/>
      <c r="J1609" s="225">
        <f>ROUND(I1609*H1609,2)</f>
        <v>0</v>
      </c>
      <c r="K1609" s="221" t="s">
        <v>1</v>
      </c>
      <c r="L1609" s="45"/>
      <c r="M1609" s="226" t="s">
        <v>1</v>
      </c>
      <c r="N1609" s="227" t="s">
        <v>44</v>
      </c>
      <c r="O1609" s="92"/>
      <c r="P1609" s="228">
        <f>O1609*H1609</f>
        <v>0</v>
      </c>
      <c r="Q1609" s="228">
        <v>0.00029</v>
      </c>
      <c r="R1609" s="228">
        <f>Q1609*H1609</f>
        <v>0.0052779999999999997</v>
      </c>
      <c r="S1609" s="228">
        <v>0</v>
      </c>
      <c r="T1609" s="229">
        <f>S1609*H1609</f>
        <v>0</v>
      </c>
      <c r="U1609" s="39"/>
      <c r="V1609" s="39"/>
      <c r="W1609" s="39"/>
      <c r="X1609" s="39"/>
      <c r="Y1609" s="39"/>
      <c r="Z1609" s="39"/>
      <c r="AA1609" s="39"/>
      <c r="AB1609" s="39"/>
      <c r="AC1609" s="39"/>
      <c r="AD1609" s="39"/>
      <c r="AE1609" s="39"/>
      <c r="AR1609" s="230" t="s">
        <v>209</v>
      </c>
      <c r="AT1609" s="230" t="s">
        <v>153</v>
      </c>
      <c r="AU1609" s="230" t="s">
        <v>89</v>
      </c>
      <c r="AY1609" s="18" t="s">
        <v>151</v>
      </c>
      <c r="BE1609" s="231">
        <f>IF(N1609="základní",J1609,0)</f>
        <v>0</v>
      </c>
      <c r="BF1609" s="231">
        <f>IF(N1609="snížená",J1609,0)</f>
        <v>0</v>
      </c>
      <c r="BG1609" s="231">
        <f>IF(N1609="zákl. přenesená",J1609,0)</f>
        <v>0</v>
      </c>
      <c r="BH1609" s="231">
        <f>IF(N1609="sníž. přenesená",J1609,0)</f>
        <v>0</v>
      </c>
      <c r="BI1609" s="231">
        <f>IF(N1609="nulová",J1609,0)</f>
        <v>0</v>
      </c>
      <c r="BJ1609" s="18" t="s">
        <v>87</v>
      </c>
      <c r="BK1609" s="231">
        <f>ROUND(I1609*H1609,2)</f>
        <v>0</v>
      </c>
      <c r="BL1609" s="18" t="s">
        <v>209</v>
      </c>
      <c r="BM1609" s="230" t="s">
        <v>1897</v>
      </c>
    </row>
    <row r="1610" s="13" customFormat="1">
      <c r="A1610" s="13"/>
      <c r="B1610" s="232"/>
      <c r="C1610" s="233"/>
      <c r="D1610" s="234" t="s">
        <v>160</v>
      </c>
      <c r="E1610" s="235" t="s">
        <v>1</v>
      </c>
      <c r="F1610" s="236" t="s">
        <v>1870</v>
      </c>
      <c r="G1610" s="233"/>
      <c r="H1610" s="235" t="s">
        <v>1</v>
      </c>
      <c r="I1610" s="237"/>
      <c r="J1610" s="233"/>
      <c r="K1610" s="233"/>
      <c r="L1610" s="238"/>
      <c r="M1610" s="239"/>
      <c r="N1610" s="240"/>
      <c r="O1610" s="240"/>
      <c r="P1610" s="240"/>
      <c r="Q1610" s="240"/>
      <c r="R1610" s="240"/>
      <c r="S1610" s="240"/>
      <c r="T1610" s="241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42" t="s">
        <v>160</v>
      </c>
      <c r="AU1610" s="242" t="s">
        <v>89</v>
      </c>
      <c r="AV1610" s="13" t="s">
        <v>87</v>
      </c>
      <c r="AW1610" s="13" t="s">
        <v>34</v>
      </c>
      <c r="AX1610" s="13" t="s">
        <v>79</v>
      </c>
      <c r="AY1610" s="242" t="s">
        <v>151</v>
      </c>
    </row>
    <row r="1611" s="14" customFormat="1">
      <c r="A1611" s="14"/>
      <c r="B1611" s="243"/>
      <c r="C1611" s="244"/>
      <c r="D1611" s="234" t="s">
        <v>160</v>
      </c>
      <c r="E1611" s="245" t="s">
        <v>1</v>
      </c>
      <c r="F1611" s="246" t="s">
        <v>1898</v>
      </c>
      <c r="G1611" s="244"/>
      <c r="H1611" s="247">
        <v>18.199999999999999</v>
      </c>
      <c r="I1611" s="248"/>
      <c r="J1611" s="244"/>
      <c r="K1611" s="244"/>
      <c r="L1611" s="249"/>
      <c r="M1611" s="250"/>
      <c r="N1611" s="251"/>
      <c r="O1611" s="251"/>
      <c r="P1611" s="251"/>
      <c r="Q1611" s="251"/>
      <c r="R1611" s="251"/>
      <c r="S1611" s="251"/>
      <c r="T1611" s="252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3" t="s">
        <v>160</v>
      </c>
      <c r="AU1611" s="253" t="s">
        <v>89</v>
      </c>
      <c r="AV1611" s="14" t="s">
        <v>89</v>
      </c>
      <c r="AW1611" s="14" t="s">
        <v>34</v>
      </c>
      <c r="AX1611" s="14" t="s">
        <v>79</v>
      </c>
      <c r="AY1611" s="253" t="s">
        <v>151</v>
      </c>
    </row>
    <row r="1612" s="15" customFormat="1">
      <c r="A1612" s="15"/>
      <c r="B1612" s="254"/>
      <c r="C1612" s="255"/>
      <c r="D1612" s="234" t="s">
        <v>160</v>
      </c>
      <c r="E1612" s="256" t="s">
        <v>1</v>
      </c>
      <c r="F1612" s="257" t="s">
        <v>166</v>
      </c>
      <c r="G1612" s="255"/>
      <c r="H1612" s="258">
        <v>18.199999999999999</v>
      </c>
      <c r="I1612" s="259"/>
      <c r="J1612" s="255"/>
      <c r="K1612" s="255"/>
      <c r="L1612" s="260"/>
      <c r="M1612" s="261"/>
      <c r="N1612" s="262"/>
      <c r="O1612" s="262"/>
      <c r="P1612" s="262"/>
      <c r="Q1612" s="262"/>
      <c r="R1612" s="262"/>
      <c r="S1612" s="262"/>
      <c r="T1612" s="263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15"/>
      <c r="AT1612" s="264" t="s">
        <v>160</v>
      </c>
      <c r="AU1612" s="264" t="s">
        <v>89</v>
      </c>
      <c r="AV1612" s="15" t="s">
        <v>158</v>
      </c>
      <c r="AW1612" s="15" t="s">
        <v>34</v>
      </c>
      <c r="AX1612" s="15" t="s">
        <v>87</v>
      </c>
      <c r="AY1612" s="264" t="s">
        <v>151</v>
      </c>
    </row>
    <row r="1613" s="13" customFormat="1">
      <c r="A1613" s="13"/>
      <c r="B1613" s="232"/>
      <c r="C1613" s="233"/>
      <c r="D1613" s="234" t="s">
        <v>160</v>
      </c>
      <c r="E1613" s="235" t="s">
        <v>1</v>
      </c>
      <c r="F1613" s="236" t="s">
        <v>167</v>
      </c>
      <c r="G1613" s="233"/>
      <c r="H1613" s="235" t="s">
        <v>1</v>
      </c>
      <c r="I1613" s="237"/>
      <c r="J1613" s="233"/>
      <c r="K1613" s="233"/>
      <c r="L1613" s="238"/>
      <c r="M1613" s="239"/>
      <c r="N1613" s="240"/>
      <c r="O1613" s="240"/>
      <c r="P1613" s="240"/>
      <c r="Q1613" s="240"/>
      <c r="R1613" s="240"/>
      <c r="S1613" s="240"/>
      <c r="T1613" s="241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2" t="s">
        <v>160</v>
      </c>
      <c r="AU1613" s="242" t="s">
        <v>89</v>
      </c>
      <c r="AV1613" s="13" t="s">
        <v>87</v>
      </c>
      <c r="AW1613" s="13" t="s">
        <v>34</v>
      </c>
      <c r="AX1613" s="13" t="s">
        <v>79</v>
      </c>
      <c r="AY1613" s="242" t="s">
        <v>151</v>
      </c>
    </row>
    <row r="1614" s="13" customFormat="1">
      <c r="A1614" s="13"/>
      <c r="B1614" s="232"/>
      <c r="C1614" s="233"/>
      <c r="D1614" s="234" t="s">
        <v>160</v>
      </c>
      <c r="E1614" s="235" t="s">
        <v>1</v>
      </c>
      <c r="F1614" s="236" t="s">
        <v>1853</v>
      </c>
      <c r="G1614" s="233"/>
      <c r="H1614" s="235" t="s">
        <v>1</v>
      </c>
      <c r="I1614" s="237"/>
      <c r="J1614" s="233"/>
      <c r="K1614" s="233"/>
      <c r="L1614" s="238"/>
      <c r="M1614" s="239"/>
      <c r="N1614" s="240"/>
      <c r="O1614" s="240"/>
      <c r="P1614" s="240"/>
      <c r="Q1614" s="240"/>
      <c r="R1614" s="240"/>
      <c r="S1614" s="240"/>
      <c r="T1614" s="241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42" t="s">
        <v>160</v>
      </c>
      <c r="AU1614" s="242" t="s">
        <v>89</v>
      </c>
      <c r="AV1614" s="13" t="s">
        <v>87</v>
      </c>
      <c r="AW1614" s="13" t="s">
        <v>34</v>
      </c>
      <c r="AX1614" s="13" t="s">
        <v>79</v>
      </c>
      <c r="AY1614" s="242" t="s">
        <v>151</v>
      </c>
    </row>
    <row r="1615" s="13" customFormat="1">
      <c r="A1615" s="13"/>
      <c r="B1615" s="232"/>
      <c r="C1615" s="233"/>
      <c r="D1615" s="234" t="s">
        <v>160</v>
      </c>
      <c r="E1615" s="235" t="s">
        <v>1</v>
      </c>
      <c r="F1615" s="236" t="s">
        <v>1854</v>
      </c>
      <c r="G1615" s="233"/>
      <c r="H1615" s="235" t="s">
        <v>1</v>
      </c>
      <c r="I1615" s="237"/>
      <c r="J1615" s="233"/>
      <c r="K1615" s="233"/>
      <c r="L1615" s="238"/>
      <c r="M1615" s="239"/>
      <c r="N1615" s="240"/>
      <c r="O1615" s="240"/>
      <c r="P1615" s="240"/>
      <c r="Q1615" s="240"/>
      <c r="R1615" s="240"/>
      <c r="S1615" s="240"/>
      <c r="T1615" s="241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2" t="s">
        <v>160</v>
      </c>
      <c r="AU1615" s="242" t="s">
        <v>89</v>
      </c>
      <c r="AV1615" s="13" t="s">
        <v>87</v>
      </c>
      <c r="AW1615" s="13" t="s">
        <v>34</v>
      </c>
      <c r="AX1615" s="13" t="s">
        <v>79</v>
      </c>
      <c r="AY1615" s="242" t="s">
        <v>151</v>
      </c>
    </row>
    <row r="1616" s="13" customFormat="1">
      <c r="A1616" s="13"/>
      <c r="B1616" s="232"/>
      <c r="C1616" s="233"/>
      <c r="D1616" s="234" t="s">
        <v>160</v>
      </c>
      <c r="E1616" s="235" t="s">
        <v>1</v>
      </c>
      <c r="F1616" s="236" t="s">
        <v>1855</v>
      </c>
      <c r="G1616" s="233"/>
      <c r="H1616" s="235" t="s">
        <v>1</v>
      </c>
      <c r="I1616" s="237"/>
      <c r="J1616" s="233"/>
      <c r="K1616" s="233"/>
      <c r="L1616" s="238"/>
      <c r="M1616" s="239"/>
      <c r="N1616" s="240"/>
      <c r="O1616" s="240"/>
      <c r="P1616" s="240"/>
      <c r="Q1616" s="240"/>
      <c r="R1616" s="240"/>
      <c r="S1616" s="240"/>
      <c r="T1616" s="241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42" t="s">
        <v>160</v>
      </c>
      <c r="AU1616" s="242" t="s">
        <v>89</v>
      </c>
      <c r="AV1616" s="13" t="s">
        <v>87</v>
      </c>
      <c r="AW1616" s="13" t="s">
        <v>34</v>
      </c>
      <c r="AX1616" s="13" t="s">
        <v>79</v>
      </c>
      <c r="AY1616" s="242" t="s">
        <v>151</v>
      </c>
    </row>
    <row r="1617" s="13" customFormat="1">
      <c r="A1617" s="13"/>
      <c r="B1617" s="232"/>
      <c r="C1617" s="233"/>
      <c r="D1617" s="234" t="s">
        <v>160</v>
      </c>
      <c r="E1617" s="235" t="s">
        <v>1</v>
      </c>
      <c r="F1617" s="236" t="s">
        <v>1856</v>
      </c>
      <c r="G1617" s="233"/>
      <c r="H1617" s="235" t="s">
        <v>1</v>
      </c>
      <c r="I1617" s="237"/>
      <c r="J1617" s="233"/>
      <c r="K1617" s="233"/>
      <c r="L1617" s="238"/>
      <c r="M1617" s="239"/>
      <c r="N1617" s="240"/>
      <c r="O1617" s="240"/>
      <c r="P1617" s="240"/>
      <c r="Q1617" s="240"/>
      <c r="R1617" s="240"/>
      <c r="S1617" s="240"/>
      <c r="T1617" s="241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42" t="s">
        <v>160</v>
      </c>
      <c r="AU1617" s="242" t="s">
        <v>89</v>
      </c>
      <c r="AV1617" s="13" t="s">
        <v>87</v>
      </c>
      <c r="AW1617" s="13" t="s">
        <v>34</v>
      </c>
      <c r="AX1617" s="13" t="s">
        <v>79</v>
      </c>
      <c r="AY1617" s="242" t="s">
        <v>151</v>
      </c>
    </row>
    <row r="1618" s="13" customFormat="1">
      <c r="A1618" s="13"/>
      <c r="B1618" s="232"/>
      <c r="C1618" s="233"/>
      <c r="D1618" s="234" t="s">
        <v>160</v>
      </c>
      <c r="E1618" s="235" t="s">
        <v>1</v>
      </c>
      <c r="F1618" s="236" t="s">
        <v>1857</v>
      </c>
      <c r="G1618" s="233"/>
      <c r="H1618" s="235" t="s">
        <v>1</v>
      </c>
      <c r="I1618" s="237"/>
      <c r="J1618" s="233"/>
      <c r="K1618" s="233"/>
      <c r="L1618" s="238"/>
      <c r="M1618" s="239"/>
      <c r="N1618" s="240"/>
      <c r="O1618" s="240"/>
      <c r="P1618" s="240"/>
      <c r="Q1618" s="240"/>
      <c r="R1618" s="240"/>
      <c r="S1618" s="240"/>
      <c r="T1618" s="241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42" t="s">
        <v>160</v>
      </c>
      <c r="AU1618" s="242" t="s">
        <v>89</v>
      </c>
      <c r="AV1618" s="13" t="s">
        <v>87</v>
      </c>
      <c r="AW1618" s="13" t="s">
        <v>34</v>
      </c>
      <c r="AX1618" s="13" t="s">
        <v>79</v>
      </c>
      <c r="AY1618" s="242" t="s">
        <v>151</v>
      </c>
    </row>
    <row r="1619" s="2" customFormat="1" ht="16.5" customHeight="1">
      <c r="A1619" s="39"/>
      <c r="B1619" s="40"/>
      <c r="C1619" s="219" t="s">
        <v>1899</v>
      </c>
      <c r="D1619" s="219" t="s">
        <v>153</v>
      </c>
      <c r="E1619" s="220" t="s">
        <v>1900</v>
      </c>
      <c r="F1619" s="221" t="s">
        <v>1901</v>
      </c>
      <c r="G1619" s="222" t="s">
        <v>388</v>
      </c>
      <c r="H1619" s="223">
        <v>15.800000000000001</v>
      </c>
      <c r="I1619" s="224"/>
      <c r="J1619" s="225">
        <f>ROUND(I1619*H1619,2)</f>
        <v>0</v>
      </c>
      <c r="K1619" s="221" t="s">
        <v>1</v>
      </c>
      <c r="L1619" s="45"/>
      <c r="M1619" s="226" t="s">
        <v>1</v>
      </c>
      <c r="N1619" s="227" t="s">
        <v>44</v>
      </c>
      <c r="O1619" s="92"/>
      <c r="P1619" s="228">
        <f>O1619*H1619</f>
        <v>0</v>
      </c>
      <c r="Q1619" s="228">
        <v>0.00029</v>
      </c>
      <c r="R1619" s="228">
        <f>Q1619*H1619</f>
        <v>0.0045820000000000001</v>
      </c>
      <c r="S1619" s="228">
        <v>0</v>
      </c>
      <c r="T1619" s="229">
        <f>S1619*H1619</f>
        <v>0</v>
      </c>
      <c r="U1619" s="39"/>
      <c r="V1619" s="39"/>
      <c r="W1619" s="39"/>
      <c r="X1619" s="39"/>
      <c r="Y1619" s="39"/>
      <c r="Z1619" s="39"/>
      <c r="AA1619" s="39"/>
      <c r="AB1619" s="39"/>
      <c r="AC1619" s="39"/>
      <c r="AD1619" s="39"/>
      <c r="AE1619" s="39"/>
      <c r="AR1619" s="230" t="s">
        <v>209</v>
      </c>
      <c r="AT1619" s="230" t="s">
        <v>153</v>
      </c>
      <c r="AU1619" s="230" t="s">
        <v>89</v>
      </c>
      <c r="AY1619" s="18" t="s">
        <v>151</v>
      </c>
      <c r="BE1619" s="231">
        <f>IF(N1619="základní",J1619,0)</f>
        <v>0</v>
      </c>
      <c r="BF1619" s="231">
        <f>IF(N1619="snížená",J1619,0)</f>
        <v>0</v>
      </c>
      <c r="BG1619" s="231">
        <f>IF(N1619="zákl. přenesená",J1619,0)</f>
        <v>0</v>
      </c>
      <c r="BH1619" s="231">
        <f>IF(N1619="sníž. přenesená",J1619,0)</f>
        <v>0</v>
      </c>
      <c r="BI1619" s="231">
        <f>IF(N1619="nulová",J1619,0)</f>
        <v>0</v>
      </c>
      <c r="BJ1619" s="18" t="s">
        <v>87</v>
      </c>
      <c r="BK1619" s="231">
        <f>ROUND(I1619*H1619,2)</f>
        <v>0</v>
      </c>
      <c r="BL1619" s="18" t="s">
        <v>209</v>
      </c>
      <c r="BM1619" s="230" t="s">
        <v>1902</v>
      </c>
    </row>
    <row r="1620" s="13" customFormat="1">
      <c r="A1620" s="13"/>
      <c r="B1620" s="232"/>
      <c r="C1620" s="233"/>
      <c r="D1620" s="234" t="s">
        <v>160</v>
      </c>
      <c r="E1620" s="235" t="s">
        <v>1</v>
      </c>
      <c r="F1620" s="236" t="s">
        <v>1870</v>
      </c>
      <c r="G1620" s="233"/>
      <c r="H1620" s="235" t="s">
        <v>1</v>
      </c>
      <c r="I1620" s="237"/>
      <c r="J1620" s="233"/>
      <c r="K1620" s="233"/>
      <c r="L1620" s="238"/>
      <c r="M1620" s="239"/>
      <c r="N1620" s="240"/>
      <c r="O1620" s="240"/>
      <c r="P1620" s="240"/>
      <c r="Q1620" s="240"/>
      <c r="R1620" s="240"/>
      <c r="S1620" s="240"/>
      <c r="T1620" s="241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42" t="s">
        <v>160</v>
      </c>
      <c r="AU1620" s="242" t="s">
        <v>89</v>
      </c>
      <c r="AV1620" s="13" t="s">
        <v>87</v>
      </c>
      <c r="AW1620" s="13" t="s">
        <v>34</v>
      </c>
      <c r="AX1620" s="13" t="s">
        <v>79</v>
      </c>
      <c r="AY1620" s="242" t="s">
        <v>151</v>
      </c>
    </row>
    <row r="1621" s="14" customFormat="1">
      <c r="A1621" s="14"/>
      <c r="B1621" s="243"/>
      <c r="C1621" s="244"/>
      <c r="D1621" s="234" t="s">
        <v>160</v>
      </c>
      <c r="E1621" s="245" t="s">
        <v>1</v>
      </c>
      <c r="F1621" s="246" t="s">
        <v>1903</v>
      </c>
      <c r="G1621" s="244"/>
      <c r="H1621" s="247">
        <v>15.800000000000001</v>
      </c>
      <c r="I1621" s="248"/>
      <c r="J1621" s="244"/>
      <c r="K1621" s="244"/>
      <c r="L1621" s="249"/>
      <c r="M1621" s="250"/>
      <c r="N1621" s="251"/>
      <c r="O1621" s="251"/>
      <c r="P1621" s="251"/>
      <c r="Q1621" s="251"/>
      <c r="R1621" s="251"/>
      <c r="S1621" s="251"/>
      <c r="T1621" s="252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3" t="s">
        <v>160</v>
      </c>
      <c r="AU1621" s="253" t="s">
        <v>89</v>
      </c>
      <c r="AV1621" s="14" t="s">
        <v>89</v>
      </c>
      <c r="AW1621" s="14" t="s">
        <v>34</v>
      </c>
      <c r="AX1621" s="14" t="s">
        <v>87</v>
      </c>
      <c r="AY1621" s="253" t="s">
        <v>151</v>
      </c>
    </row>
    <row r="1622" s="13" customFormat="1">
      <c r="A1622" s="13"/>
      <c r="B1622" s="232"/>
      <c r="C1622" s="233"/>
      <c r="D1622" s="234" t="s">
        <v>160</v>
      </c>
      <c r="E1622" s="235" t="s">
        <v>1</v>
      </c>
      <c r="F1622" s="236" t="s">
        <v>167</v>
      </c>
      <c r="G1622" s="233"/>
      <c r="H1622" s="235" t="s">
        <v>1</v>
      </c>
      <c r="I1622" s="237"/>
      <c r="J1622" s="233"/>
      <c r="K1622" s="233"/>
      <c r="L1622" s="238"/>
      <c r="M1622" s="239"/>
      <c r="N1622" s="240"/>
      <c r="O1622" s="240"/>
      <c r="P1622" s="240"/>
      <c r="Q1622" s="240"/>
      <c r="R1622" s="240"/>
      <c r="S1622" s="240"/>
      <c r="T1622" s="241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42" t="s">
        <v>160</v>
      </c>
      <c r="AU1622" s="242" t="s">
        <v>89</v>
      </c>
      <c r="AV1622" s="13" t="s">
        <v>87</v>
      </c>
      <c r="AW1622" s="13" t="s">
        <v>34</v>
      </c>
      <c r="AX1622" s="13" t="s">
        <v>79</v>
      </c>
      <c r="AY1622" s="242" t="s">
        <v>151</v>
      </c>
    </row>
    <row r="1623" s="13" customFormat="1">
      <c r="A1623" s="13"/>
      <c r="B1623" s="232"/>
      <c r="C1623" s="233"/>
      <c r="D1623" s="234" t="s">
        <v>160</v>
      </c>
      <c r="E1623" s="235" t="s">
        <v>1</v>
      </c>
      <c r="F1623" s="236" t="s">
        <v>1853</v>
      </c>
      <c r="G1623" s="233"/>
      <c r="H1623" s="235" t="s">
        <v>1</v>
      </c>
      <c r="I1623" s="237"/>
      <c r="J1623" s="233"/>
      <c r="K1623" s="233"/>
      <c r="L1623" s="238"/>
      <c r="M1623" s="239"/>
      <c r="N1623" s="240"/>
      <c r="O1623" s="240"/>
      <c r="P1623" s="240"/>
      <c r="Q1623" s="240"/>
      <c r="R1623" s="240"/>
      <c r="S1623" s="240"/>
      <c r="T1623" s="241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42" t="s">
        <v>160</v>
      </c>
      <c r="AU1623" s="242" t="s">
        <v>89</v>
      </c>
      <c r="AV1623" s="13" t="s">
        <v>87</v>
      </c>
      <c r="AW1623" s="13" t="s">
        <v>34</v>
      </c>
      <c r="AX1623" s="13" t="s">
        <v>79</v>
      </c>
      <c r="AY1623" s="242" t="s">
        <v>151</v>
      </c>
    </row>
    <row r="1624" s="13" customFormat="1">
      <c r="A1624" s="13"/>
      <c r="B1624" s="232"/>
      <c r="C1624" s="233"/>
      <c r="D1624" s="234" t="s">
        <v>160</v>
      </c>
      <c r="E1624" s="235" t="s">
        <v>1</v>
      </c>
      <c r="F1624" s="236" t="s">
        <v>1854</v>
      </c>
      <c r="G1624" s="233"/>
      <c r="H1624" s="235" t="s">
        <v>1</v>
      </c>
      <c r="I1624" s="237"/>
      <c r="J1624" s="233"/>
      <c r="K1624" s="233"/>
      <c r="L1624" s="238"/>
      <c r="M1624" s="239"/>
      <c r="N1624" s="240"/>
      <c r="O1624" s="240"/>
      <c r="P1624" s="240"/>
      <c r="Q1624" s="240"/>
      <c r="R1624" s="240"/>
      <c r="S1624" s="240"/>
      <c r="T1624" s="241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2" t="s">
        <v>160</v>
      </c>
      <c r="AU1624" s="242" t="s">
        <v>89</v>
      </c>
      <c r="AV1624" s="13" t="s">
        <v>87</v>
      </c>
      <c r="AW1624" s="13" t="s">
        <v>34</v>
      </c>
      <c r="AX1624" s="13" t="s">
        <v>79</v>
      </c>
      <c r="AY1624" s="242" t="s">
        <v>151</v>
      </c>
    </row>
    <row r="1625" s="13" customFormat="1">
      <c r="A1625" s="13"/>
      <c r="B1625" s="232"/>
      <c r="C1625" s="233"/>
      <c r="D1625" s="234" t="s">
        <v>160</v>
      </c>
      <c r="E1625" s="235" t="s">
        <v>1</v>
      </c>
      <c r="F1625" s="236" t="s">
        <v>1855</v>
      </c>
      <c r="G1625" s="233"/>
      <c r="H1625" s="235" t="s">
        <v>1</v>
      </c>
      <c r="I1625" s="237"/>
      <c r="J1625" s="233"/>
      <c r="K1625" s="233"/>
      <c r="L1625" s="238"/>
      <c r="M1625" s="239"/>
      <c r="N1625" s="240"/>
      <c r="O1625" s="240"/>
      <c r="P1625" s="240"/>
      <c r="Q1625" s="240"/>
      <c r="R1625" s="240"/>
      <c r="S1625" s="240"/>
      <c r="T1625" s="241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42" t="s">
        <v>160</v>
      </c>
      <c r="AU1625" s="242" t="s">
        <v>89</v>
      </c>
      <c r="AV1625" s="13" t="s">
        <v>87</v>
      </c>
      <c r="AW1625" s="13" t="s">
        <v>34</v>
      </c>
      <c r="AX1625" s="13" t="s">
        <v>79</v>
      </c>
      <c r="AY1625" s="242" t="s">
        <v>151</v>
      </c>
    </row>
    <row r="1626" s="13" customFormat="1">
      <c r="A1626" s="13"/>
      <c r="B1626" s="232"/>
      <c r="C1626" s="233"/>
      <c r="D1626" s="234" t="s">
        <v>160</v>
      </c>
      <c r="E1626" s="235" t="s">
        <v>1</v>
      </c>
      <c r="F1626" s="236" t="s">
        <v>1856</v>
      </c>
      <c r="G1626" s="233"/>
      <c r="H1626" s="235" t="s">
        <v>1</v>
      </c>
      <c r="I1626" s="237"/>
      <c r="J1626" s="233"/>
      <c r="K1626" s="233"/>
      <c r="L1626" s="238"/>
      <c r="M1626" s="239"/>
      <c r="N1626" s="240"/>
      <c r="O1626" s="240"/>
      <c r="P1626" s="240"/>
      <c r="Q1626" s="240"/>
      <c r="R1626" s="240"/>
      <c r="S1626" s="240"/>
      <c r="T1626" s="241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2" t="s">
        <v>160</v>
      </c>
      <c r="AU1626" s="242" t="s">
        <v>89</v>
      </c>
      <c r="AV1626" s="13" t="s">
        <v>87</v>
      </c>
      <c r="AW1626" s="13" t="s">
        <v>34</v>
      </c>
      <c r="AX1626" s="13" t="s">
        <v>79</v>
      </c>
      <c r="AY1626" s="242" t="s">
        <v>151</v>
      </c>
    </row>
    <row r="1627" s="13" customFormat="1">
      <c r="A1627" s="13"/>
      <c r="B1627" s="232"/>
      <c r="C1627" s="233"/>
      <c r="D1627" s="234" t="s">
        <v>160</v>
      </c>
      <c r="E1627" s="235" t="s">
        <v>1</v>
      </c>
      <c r="F1627" s="236" t="s">
        <v>1857</v>
      </c>
      <c r="G1627" s="233"/>
      <c r="H1627" s="235" t="s">
        <v>1</v>
      </c>
      <c r="I1627" s="237"/>
      <c r="J1627" s="233"/>
      <c r="K1627" s="233"/>
      <c r="L1627" s="238"/>
      <c r="M1627" s="239"/>
      <c r="N1627" s="240"/>
      <c r="O1627" s="240"/>
      <c r="P1627" s="240"/>
      <c r="Q1627" s="240"/>
      <c r="R1627" s="240"/>
      <c r="S1627" s="240"/>
      <c r="T1627" s="241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42" t="s">
        <v>160</v>
      </c>
      <c r="AU1627" s="242" t="s">
        <v>89</v>
      </c>
      <c r="AV1627" s="13" t="s">
        <v>87</v>
      </c>
      <c r="AW1627" s="13" t="s">
        <v>34</v>
      </c>
      <c r="AX1627" s="13" t="s">
        <v>79</v>
      </c>
      <c r="AY1627" s="242" t="s">
        <v>151</v>
      </c>
    </row>
    <row r="1628" s="2" customFormat="1" ht="16.5" customHeight="1">
      <c r="A1628" s="39"/>
      <c r="B1628" s="40"/>
      <c r="C1628" s="219" t="s">
        <v>1904</v>
      </c>
      <c r="D1628" s="219" t="s">
        <v>153</v>
      </c>
      <c r="E1628" s="220" t="s">
        <v>1905</v>
      </c>
      <c r="F1628" s="221" t="s">
        <v>1906</v>
      </c>
      <c r="G1628" s="222" t="s">
        <v>388</v>
      </c>
      <c r="H1628" s="223">
        <v>65</v>
      </c>
      <c r="I1628" s="224"/>
      <c r="J1628" s="225">
        <f>ROUND(I1628*H1628,2)</f>
        <v>0</v>
      </c>
      <c r="K1628" s="221" t="s">
        <v>1</v>
      </c>
      <c r="L1628" s="45"/>
      <c r="M1628" s="226" t="s">
        <v>1</v>
      </c>
      <c r="N1628" s="227" t="s">
        <v>44</v>
      </c>
      <c r="O1628" s="92"/>
      <c r="P1628" s="228">
        <f>O1628*H1628</f>
        <v>0</v>
      </c>
      <c r="Q1628" s="228">
        <v>0</v>
      </c>
      <c r="R1628" s="228">
        <f>Q1628*H1628</f>
        <v>0</v>
      </c>
      <c r="S1628" s="228">
        <v>0</v>
      </c>
      <c r="T1628" s="229">
        <f>S1628*H1628</f>
        <v>0</v>
      </c>
      <c r="U1628" s="39"/>
      <c r="V1628" s="39"/>
      <c r="W1628" s="39"/>
      <c r="X1628" s="39"/>
      <c r="Y1628" s="39"/>
      <c r="Z1628" s="39"/>
      <c r="AA1628" s="39"/>
      <c r="AB1628" s="39"/>
      <c r="AC1628" s="39"/>
      <c r="AD1628" s="39"/>
      <c r="AE1628" s="39"/>
      <c r="AR1628" s="230" t="s">
        <v>209</v>
      </c>
      <c r="AT1628" s="230" t="s">
        <v>153</v>
      </c>
      <c r="AU1628" s="230" t="s">
        <v>89</v>
      </c>
      <c r="AY1628" s="18" t="s">
        <v>151</v>
      </c>
      <c r="BE1628" s="231">
        <f>IF(N1628="základní",J1628,0)</f>
        <v>0</v>
      </c>
      <c r="BF1628" s="231">
        <f>IF(N1628="snížená",J1628,0)</f>
        <v>0</v>
      </c>
      <c r="BG1628" s="231">
        <f>IF(N1628="zákl. přenesená",J1628,0)</f>
        <v>0</v>
      </c>
      <c r="BH1628" s="231">
        <f>IF(N1628="sníž. přenesená",J1628,0)</f>
        <v>0</v>
      </c>
      <c r="BI1628" s="231">
        <f>IF(N1628="nulová",J1628,0)</f>
        <v>0</v>
      </c>
      <c r="BJ1628" s="18" t="s">
        <v>87</v>
      </c>
      <c r="BK1628" s="231">
        <f>ROUND(I1628*H1628,2)</f>
        <v>0</v>
      </c>
      <c r="BL1628" s="18" t="s">
        <v>209</v>
      </c>
      <c r="BM1628" s="230" t="s">
        <v>1907</v>
      </c>
    </row>
    <row r="1629" s="13" customFormat="1">
      <c r="A1629" s="13"/>
      <c r="B1629" s="232"/>
      <c r="C1629" s="233"/>
      <c r="D1629" s="234" t="s">
        <v>160</v>
      </c>
      <c r="E1629" s="235" t="s">
        <v>1</v>
      </c>
      <c r="F1629" s="236" t="s">
        <v>1908</v>
      </c>
      <c r="G1629" s="233"/>
      <c r="H1629" s="235" t="s">
        <v>1</v>
      </c>
      <c r="I1629" s="237"/>
      <c r="J1629" s="233"/>
      <c r="K1629" s="233"/>
      <c r="L1629" s="238"/>
      <c r="M1629" s="239"/>
      <c r="N1629" s="240"/>
      <c r="O1629" s="240"/>
      <c r="P1629" s="240"/>
      <c r="Q1629" s="240"/>
      <c r="R1629" s="240"/>
      <c r="S1629" s="240"/>
      <c r="T1629" s="241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2" t="s">
        <v>160</v>
      </c>
      <c r="AU1629" s="242" t="s">
        <v>89</v>
      </c>
      <c r="AV1629" s="13" t="s">
        <v>87</v>
      </c>
      <c r="AW1629" s="13" t="s">
        <v>34</v>
      </c>
      <c r="AX1629" s="13" t="s">
        <v>79</v>
      </c>
      <c r="AY1629" s="242" t="s">
        <v>151</v>
      </c>
    </row>
    <row r="1630" s="14" customFormat="1">
      <c r="A1630" s="14"/>
      <c r="B1630" s="243"/>
      <c r="C1630" s="244"/>
      <c r="D1630" s="234" t="s">
        <v>160</v>
      </c>
      <c r="E1630" s="245" t="s">
        <v>1</v>
      </c>
      <c r="F1630" s="246" t="s">
        <v>1909</v>
      </c>
      <c r="G1630" s="244"/>
      <c r="H1630" s="247">
        <v>63.399999999999999</v>
      </c>
      <c r="I1630" s="248"/>
      <c r="J1630" s="244"/>
      <c r="K1630" s="244"/>
      <c r="L1630" s="249"/>
      <c r="M1630" s="250"/>
      <c r="N1630" s="251"/>
      <c r="O1630" s="251"/>
      <c r="P1630" s="251"/>
      <c r="Q1630" s="251"/>
      <c r="R1630" s="251"/>
      <c r="S1630" s="251"/>
      <c r="T1630" s="252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3" t="s">
        <v>160</v>
      </c>
      <c r="AU1630" s="253" t="s">
        <v>89</v>
      </c>
      <c r="AV1630" s="14" t="s">
        <v>89</v>
      </c>
      <c r="AW1630" s="14" t="s">
        <v>34</v>
      </c>
      <c r="AX1630" s="14" t="s">
        <v>79</v>
      </c>
      <c r="AY1630" s="253" t="s">
        <v>151</v>
      </c>
    </row>
    <row r="1631" s="14" customFormat="1">
      <c r="A1631" s="14"/>
      <c r="B1631" s="243"/>
      <c r="C1631" s="244"/>
      <c r="D1631" s="234" t="s">
        <v>160</v>
      </c>
      <c r="E1631" s="245" t="s">
        <v>1</v>
      </c>
      <c r="F1631" s="246" t="s">
        <v>1910</v>
      </c>
      <c r="G1631" s="244"/>
      <c r="H1631" s="247">
        <v>1.6000000000000001</v>
      </c>
      <c r="I1631" s="248"/>
      <c r="J1631" s="244"/>
      <c r="K1631" s="244"/>
      <c r="L1631" s="249"/>
      <c r="M1631" s="250"/>
      <c r="N1631" s="251"/>
      <c r="O1631" s="251"/>
      <c r="P1631" s="251"/>
      <c r="Q1631" s="251"/>
      <c r="R1631" s="251"/>
      <c r="S1631" s="251"/>
      <c r="T1631" s="252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3" t="s">
        <v>160</v>
      </c>
      <c r="AU1631" s="253" t="s">
        <v>89</v>
      </c>
      <c r="AV1631" s="14" t="s">
        <v>89</v>
      </c>
      <c r="AW1631" s="14" t="s">
        <v>34</v>
      </c>
      <c r="AX1631" s="14" t="s">
        <v>79</v>
      </c>
      <c r="AY1631" s="253" t="s">
        <v>151</v>
      </c>
    </row>
    <row r="1632" s="15" customFormat="1">
      <c r="A1632" s="15"/>
      <c r="B1632" s="254"/>
      <c r="C1632" s="255"/>
      <c r="D1632" s="234" t="s">
        <v>160</v>
      </c>
      <c r="E1632" s="256" t="s">
        <v>1</v>
      </c>
      <c r="F1632" s="257" t="s">
        <v>166</v>
      </c>
      <c r="G1632" s="255"/>
      <c r="H1632" s="258">
        <v>65</v>
      </c>
      <c r="I1632" s="259"/>
      <c r="J1632" s="255"/>
      <c r="K1632" s="255"/>
      <c r="L1632" s="260"/>
      <c r="M1632" s="261"/>
      <c r="N1632" s="262"/>
      <c r="O1632" s="262"/>
      <c r="P1632" s="262"/>
      <c r="Q1632" s="262"/>
      <c r="R1632" s="262"/>
      <c r="S1632" s="262"/>
      <c r="T1632" s="263"/>
      <c r="U1632" s="15"/>
      <c r="V1632" s="15"/>
      <c r="W1632" s="15"/>
      <c r="X1632" s="15"/>
      <c r="Y1632" s="15"/>
      <c r="Z1632" s="15"/>
      <c r="AA1632" s="15"/>
      <c r="AB1632" s="15"/>
      <c r="AC1632" s="15"/>
      <c r="AD1632" s="15"/>
      <c r="AE1632" s="15"/>
      <c r="AT1632" s="264" t="s">
        <v>160</v>
      </c>
      <c r="AU1632" s="264" t="s">
        <v>89</v>
      </c>
      <c r="AV1632" s="15" t="s">
        <v>158</v>
      </c>
      <c r="AW1632" s="15" t="s">
        <v>34</v>
      </c>
      <c r="AX1632" s="15" t="s">
        <v>87</v>
      </c>
      <c r="AY1632" s="264" t="s">
        <v>151</v>
      </c>
    </row>
    <row r="1633" s="2" customFormat="1" ht="16.5" customHeight="1">
      <c r="A1633" s="39"/>
      <c r="B1633" s="40"/>
      <c r="C1633" s="219" t="s">
        <v>1911</v>
      </c>
      <c r="D1633" s="219" t="s">
        <v>153</v>
      </c>
      <c r="E1633" s="220" t="s">
        <v>1912</v>
      </c>
      <c r="F1633" s="221" t="s">
        <v>1913</v>
      </c>
      <c r="G1633" s="222" t="s">
        <v>208</v>
      </c>
      <c r="H1633" s="223">
        <v>2</v>
      </c>
      <c r="I1633" s="224"/>
      <c r="J1633" s="225">
        <f>ROUND(I1633*H1633,2)</f>
        <v>0</v>
      </c>
      <c r="K1633" s="221" t="s">
        <v>1</v>
      </c>
      <c r="L1633" s="45"/>
      <c r="M1633" s="226" t="s">
        <v>1</v>
      </c>
      <c r="N1633" s="227" t="s">
        <v>44</v>
      </c>
      <c r="O1633" s="92"/>
      <c r="P1633" s="228">
        <f>O1633*H1633</f>
        <v>0</v>
      </c>
      <c r="Q1633" s="228">
        <v>0.00233</v>
      </c>
      <c r="R1633" s="228">
        <f>Q1633*H1633</f>
        <v>0.0046600000000000001</v>
      </c>
      <c r="S1633" s="228">
        <v>0</v>
      </c>
      <c r="T1633" s="229">
        <f>S1633*H1633</f>
        <v>0</v>
      </c>
      <c r="U1633" s="39"/>
      <c r="V1633" s="39"/>
      <c r="W1633" s="39"/>
      <c r="X1633" s="39"/>
      <c r="Y1633" s="39"/>
      <c r="Z1633" s="39"/>
      <c r="AA1633" s="39"/>
      <c r="AB1633" s="39"/>
      <c r="AC1633" s="39"/>
      <c r="AD1633" s="39"/>
      <c r="AE1633" s="39"/>
      <c r="AR1633" s="230" t="s">
        <v>209</v>
      </c>
      <c r="AT1633" s="230" t="s">
        <v>153</v>
      </c>
      <c r="AU1633" s="230" t="s">
        <v>89</v>
      </c>
      <c r="AY1633" s="18" t="s">
        <v>151</v>
      </c>
      <c r="BE1633" s="231">
        <f>IF(N1633="základní",J1633,0)</f>
        <v>0</v>
      </c>
      <c r="BF1633" s="231">
        <f>IF(N1633="snížená",J1633,0)</f>
        <v>0</v>
      </c>
      <c r="BG1633" s="231">
        <f>IF(N1633="zákl. přenesená",J1633,0)</f>
        <v>0</v>
      </c>
      <c r="BH1633" s="231">
        <f>IF(N1633="sníž. přenesená",J1633,0)</f>
        <v>0</v>
      </c>
      <c r="BI1633" s="231">
        <f>IF(N1633="nulová",J1633,0)</f>
        <v>0</v>
      </c>
      <c r="BJ1633" s="18" t="s">
        <v>87</v>
      </c>
      <c r="BK1633" s="231">
        <f>ROUND(I1633*H1633,2)</f>
        <v>0</v>
      </c>
      <c r="BL1633" s="18" t="s">
        <v>209</v>
      </c>
      <c r="BM1633" s="230" t="s">
        <v>1914</v>
      </c>
    </row>
    <row r="1634" s="13" customFormat="1">
      <c r="A1634" s="13"/>
      <c r="B1634" s="232"/>
      <c r="C1634" s="233"/>
      <c r="D1634" s="234" t="s">
        <v>160</v>
      </c>
      <c r="E1634" s="235" t="s">
        <v>1</v>
      </c>
      <c r="F1634" s="236" t="s">
        <v>1915</v>
      </c>
      <c r="G1634" s="233"/>
      <c r="H1634" s="235" t="s">
        <v>1</v>
      </c>
      <c r="I1634" s="237"/>
      <c r="J1634" s="233"/>
      <c r="K1634" s="233"/>
      <c r="L1634" s="238"/>
      <c r="M1634" s="239"/>
      <c r="N1634" s="240"/>
      <c r="O1634" s="240"/>
      <c r="P1634" s="240"/>
      <c r="Q1634" s="240"/>
      <c r="R1634" s="240"/>
      <c r="S1634" s="240"/>
      <c r="T1634" s="241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42" t="s">
        <v>160</v>
      </c>
      <c r="AU1634" s="242" t="s">
        <v>89</v>
      </c>
      <c r="AV1634" s="13" t="s">
        <v>87</v>
      </c>
      <c r="AW1634" s="13" t="s">
        <v>34</v>
      </c>
      <c r="AX1634" s="13" t="s">
        <v>79</v>
      </c>
      <c r="AY1634" s="242" t="s">
        <v>151</v>
      </c>
    </row>
    <row r="1635" s="13" customFormat="1">
      <c r="A1635" s="13"/>
      <c r="B1635" s="232"/>
      <c r="C1635" s="233"/>
      <c r="D1635" s="234" t="s">
        <v>160</v>
      </c>
      <c r="E1635" s="235" t="s">
        <v>1</v>
      </c>
      <c r="F1635" s="236" t="s">
        <v>1916</v>
      </c>
      <c r="G1635" s="233"/>
      <c r="H1635" s="235" t="s">
        <v>1</v>
      </c>
      <c r="I1635" s="237"/>
      <c r="J1635" s="233"/>
      <c r="K1635" s="233"/>
      <c r="L1635" s="238"/>
      <c r="M1635" s="239"/>
      <c r="N1635" s="240"/>
      <c r="O1635" s="240"/>
      <c r="P1635" s="240"/>
      <c r="Q1635" s="240"/>
      <c r="R1635" s="240"/>
      <c r="S1635" s="240"/>
      <c r="T1635" s="241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42" t="s">
        <v>160</v>
      </c>
      <c r="AU1635" s="242" t="s">
        <v>89</v>
      </c>
      <c r="AV1635" s="13" t="s">
        <v>87</v>
      </c>
      <c r="AW1635" s="13" t="s">
        <v>34</v>
      </c>
      <c r="AX1635" s="13" t="s">
        <v>79</v>
      </c>
      <c r="AY1635" s="242" t="s">
        <v>151</v>
      </c>
    </row>
    <row r="1636" s="14" customFormat="1">
      <c r="A1636" s="14"/>
      <c r="B1636" s="243"/>
      <c r="C1636" s="244"/>
      <c r="D1636" s="234" t="s">
        <v>160</v>
      </c>
      <c r="E1636" s="245" t="s">
        <v>1</v>
      </c>
      <c r="F1636" s="246" t="s">
        <v>1917</v>
      </c>
      <c r="G1636" s="244"/>
      <c r="H1636" s="247">
        <v>2</v>
      </c>
      <c r="I1636" s="248"/>
      <c r="J1636" s="244"/>
      <c r="K1636" s="244"/>
      <c r="L1636" s="249"/>
      <c r="M1636" s="250"/>
      <c r="N1636" s="251"/>
      <c r="O1636" s="251"/>
      <c r="P1636" s="251"/>
      <c r="Q1636" s="251"/>
      <c r="R1636" s="251"/>
      <c r="S1636" s="251"/>
      <c r="T1636" s="252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3" t="s">
        <v>160</v>
      </c>
      <c r="AU1636" s="253" t="s">
        <v>89</v>
      </c>
      <c r="AV1636" s="14" t="s">
        <v>89</v>
      </c>
      <c r="AW1636" s="14" t="s">
        <v>34</v>
      </c>
      <c r="AX1636" s="14" t="s">
        <v>87</v>
      </c>
      <c r="AY1636" s="253" t="s">
        <v>151</v>
      </c>
    </row>
    <row r="1637" s="13" customFormat="1">
      <c r="A1637" s="13"/>
      <c r="B1637" s="232"/>
      <c r="C1637" s="233"/>
      <c r="D1637" s="234" t="s">
        <v>160</v>
      </c>
      <c r="E1637" s="235" t="s">
        <v>1</v>
      </c>
      <c r="F1637" s="236" t="s">
        <v>167</v>
      </c>
      <c r="G1637" s="233"/>
      <c r="H1637" s="235" t="s">
        <v>1</v>
      </c>
      <c r="I1637" s="237"/>
      <c r="J1637" s="233"/>
      <c r="K1637" s="233"/>
      <c r="L1637" s="238"/>
      <c r="M1637" s="239"/>
      <c r="N1637" s="240"/>
      <c r="O1637" s="240"/>
      <c r="P1637" s="240"/>
      <c r="Q1637" s="240"/>
      <c r="R1637" s="240"/>
      <c r="S1637" s="240"/>
      <c r="T1637" s="241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42" t="s">
        <v>160</v>
      </c>
      <c r="AU1637" s="242" t="s">
        <v>89</v>
      </c>
      <c r="AV1637" s="13" t="s">
        <v>87</v>
      </c>
      <c r="AW1637" s="13" t="s">
        <v>34</v>
      </c>
      <c r="AX1637" s="13" t="s">
        <v>79</v>
      </c>
      <c r="AY1637" s="242" t="s">
        <v>151</v>
      </c>
    </row>
    <row r="1638" s="13" customFormat="1">
      <c r="A1638" s="13"/>
      <c r="B1638" s="232"/>
      <c r="C1638" s="233"/>
      <c r="D1638" s="234" t="s">
        <v>160</v>
      </c>
      <c r="E1638" s="235" t="s">
        <v>1</v>
      </c>
      <c r="F1638" s="236" t="s">
        <v>1853</v>
      </c>
      <c r="G1638" s="233"/>
      <c r="H1638" s="235" t="s">
        <v>1</v>
      </c>
      <c r="I1638" s="237"/>
      <c r="J1638" s="233"/>
      <c r="K1638" s="233"/>
      <c r="L1638" s="238"/>
      <c r="M1638" s="239"/>
      <c r="N1638" s="240"/>
      <c r="O1638" s="240"/>
      <c r="P1638" s="240"/>
      <c r="Q1638" s="240"/>
      <c r="R1638" s="240"/>
      <c r="S1638" s="240"/>
      <c r="T1638" s="241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42" t="s">
        <v>160</v>
      </c>
      <c r="AU1638" s="242" t="s">
        <v>89</v>
      </c>
      <c r="AV1638" s="13" t="s">
        <v>87</v>
      </c>
      <c r="AW1638" s="13" t="s">
        <v>34</v>
      </c>
      <c r="AX1638" s="13" t="s">
        <v>79</v>
      </c>
      <c r="AY1638" s="242" t="s">
        <v>151</v>
      </c>
    </row>
    <row r="1639" s="13" customFormat="1">
      <c r="A1639" s="13"/>
      <c r="B1639" s="232"/>
      <c r="C1639" s="233"/>
      <c r="D1639" s="234" t="s">
        <v>160</v>
      </c>
      <c r="E1639" s="235" t="s">
        <v>1</v>
      </c>
      <c r="F1639" s="236" t="s">
        <v>1854</v>
      </c>
      <c r="G1639" s="233"/>
      <c r="H1639" s="235" t="s">
        <v>1</v>
      </c>
      <c r="I1639" s="237"/>
      <c r="J1639" s="233"/>
      <c r="K1639" s="233"/>
      <c r="L1639" s="238"/>
      <c r="M1639" s="239"/>
      <c r="N1639" s="240"/>
      <c r="O1639" s="240"/>
      <c r="P1639" s="240"/>
      <c r="Q1639" s="240"/>
      <c r="R1639" s="240"/>
      <c r="S1639" s="240"/>
      <c r="T1639" s="241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42" t="s">
        <v>160</v>
      </c>
      <c r="AU1639" s="242" t="s">
        <v>89</v>
      </c>
      <c r="AV1639" s="13" t="s">
        <v>87</v>
      </c>
      <c r="AW1639" s="13" t="s">
        <v>34</v>
      </c>
      <c r="AX1639" s="13" t="s">
        <v>79</v>
      </c>
      <c r="AY1639" s="242" t="s">
        <v>151</v>
      </c>
    </row>
    <row r="1640" s="13" customFormat="1">
      <c r="A1640" s="13"/>
      <c r="B1640" s="232"/>
      <c r="C1640" s="233"/>
      <c r="D1640" s="234" t="s">
        <v>160</v>
      </c>
      <c r="E1640" s="235" t="s">
        <v>1</v>
      </c>
      <c r="F1640" s="236" t="s">
        <v>1855</v>
      </c>
      <c r="G1640" s="233"/>
      <c r="H1640" s="235" t="s">
        <v>1</v>
      </c>
      <c r="I1640" s="237"/>
      <c r="J1640" s="233"/>
      <c r="K1640" s="233"/>
      <c r="L1640" s="238"/>
      <c r="M1640" s="239"/>
      <c r="N1640" s="240"/>
      <c r="O1640" s="240"/>
      <c r="P1640" s="240"/>
      <c r="Q1640" s="240"/>
      <c r="R1640" s="240"/>
      <c r="S1640" s="240"/>
      <c r="T1640" s="241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42" t="s">
        <v>160</v>
      </c>
      <c r="AU1640" s="242" t="s">
        <v>89</v>
      </c>
      <c r="AV1640" s="13" t="s">
        <v>87</v>
      </c>
      <c r="AW1640" s="13" t="s">
        <v>34</v>
      </c>
      <c r="AX1640" s="13" t="s">
        <v>79</v>
      </c>
      <c r="AY1640" s="242" t="s">
        <v>151</v>
      </c>
    </row>
    <row r="1641" s="13" customFormat="1">
      <c r="A1641" s="13"/>
      <c r="B1641" s="232"/>
      <c r="C1641" s="233"/>
      <c r="D1641" s="234" t="s">
        <v>160</v>
      </c>
      <c r="E1641" s="235" t="s">
        <v>1</v>
      </c>
      <c r="F1641" s="236" t="s">
        <v>1856</v>
      </c>
      <c r="G1641" s="233"/>
      <c r="H1641" s="235" t="s">
        <v>1</v>
      </c>
      <c r="I1641" s="237"/>
      <c r="J1641" s="233"/>
      <c r="K1641" s="233"/>
      <c r="L1641" s="238"/>
      <c r="M1641" s="239"/>
      <c r="N1641" s="240"/>
      <c r="O1641" s="240"/>
      <c r="P1641" s="240"/>
      <c r="Q1641" s="240"/>
      <c r="R1641" s="240"/>
      <c r="S1641" s="240"/>
      <c r="T1641" s="241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42" t="s">
        <v>160</v>
      </c>
      <c r="AU1641" s="242" t="s">
        <v>89</v>
      </c>
      <c r="AV1641" s="13" t="s">
        <v>87</v>
      </c>
      <c r="AW1641" s="13" t="s">
        <v>34</v>
      </c>
      <c r="AX1641" s="13" t="s">
        <v>79</v>
      </c>
      <c r="AY1641" s="242" t="s">
        <v>151</v>
      </c>
    </row>
    <row r="1642" s="13" customFormat="1">
      <c r="A1642" s="13"/>
      <c r="B1642" s="232"/>
      <c r="C1642" s="233"/>
      <c r="D1642" s="234" t="s">
        <v>160</v>
      </c>
      <c r="E1642" s="235" t="s">
        <v>1</v>
      </c>
      <c r="F1642" s="236" t="s">
        <v>1857</v>
      </c>
      <c r="G1642" s="233"/>
      <c r="H1642" s="235" t="s">
        <v>1</v>
      </c>
      <c r="I1642" s="237"/>
      <c r="J1642" s="233"/>
      <c r="K1642" s="233"/>
      <c r="L1642" s="238"/>
      <c r="M1642" s="239"/>
      <c r="N1642" s="240"/>
      <c r="O1642" s="240"/>
      <c r="P1642" s="240"/>
      <c r="Q1642" s="240"/>
      <c r="R1642" s="240"/>
      <c r="S1642" s="240"/>
      <c r="T1642" s="241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42" t="s">
        <v>160</v>
      </c>
      <c r="AU1642" s="242" t="s">
        <v>89</v>
      </c>
      <c r="AV1642" s="13" t="s">
        <v>87</v>
      </c>
      <c r="AW1642" s="13" t="s">
        <v>34</v>
      </c>
      <c r="AX1642" s="13" t="s">
        <v>79</v>
      </c>
      <c r="AY1642" s="242" t="s">
        <v>151</v>
      </c>
    </row>
    <row r="1643" s="2" customFormat="1" ht="16.5" customHeight="1">
      <c r="A1643" s="39"/>
      <c r="B1643" s="40"/>
      <c r="C1643" s="219" t="s">
        <v>1918</v>
      </c>
      <c r="D1643" s="219" t="s">
        <v>153</v>
      </c>
      <c r="E1643" s="220" t="s">
        <v>1919</v>
      </c>
      <c r="F1643" s="221" t="s">
        <v>1920</v>
      </c>
      <c r="G1643" s="222" t="s">
        <v>388</v>
      </c>
      <c r="H1643" s="223">
        <v>2.7000000000000002</v>
      </c>
      <c r="I1643" s="224"/>
      <c r="J1643" s="225">
        <f>ROUND(I1643*H1643,2)</f>
        <v>0</v>
      </c>
      <c r="K1643" s="221" t="s">
        <v>157</v>
      </c>
      <c r="L1643" s="45"/>
      <c r="M1643" s="226" t="s">
        <v>1</v>
      </c>
      <c r="N1643" s="227" t="s">
        <v>44</v>
      </c>
      <c r="O1643" s="92"/>
      <c r="P1643" s="228">
        <f>O1643*H1643</f>
        <v>0</v>
      </c>
      <c r="Q1643" s="228">
        <v>0.00089999999999999998</v>
      </c>
      <c r="R1643" s="228">
        <f>Q1643*H1643</f>
        <v>0.0024300000000000003</v>
      </c>
      <c r="S1643" s="228">
        <v>0</v>
      </c>
      <c r="T1643" s="229">
        <f>S1643*H1643</f>
        <v>0</v>
      </c>
      <c r="U1643" s="39"/>
      <c r="V1643" s="39"/>
      <c r="W1643" s="39"/>
      <c r="X1643" s="39"/>
      <c r="Y1643" s="39"/>
      <c r="Z1643" s="39"/>
      <c r="AA1643" s="39"/>
      <c r="AB1643" s="39"/>
      <c r="AC1643" s="39"/>
      <c r="AD1643" s="39"/>
      <c r="AE1643" s="39"/>
      <c r="AR1643" s="230" t="s">
        <v>209</v>
      </c>
      <c r="AT1643" s="230" t="s">
        <v>153</v>
      </c>
      <c r="AU1643" s="230" t="s">
        <v>89</v>
      </c>
      <c r="AY1643" s="18" t="s">
        <v>151</v>
      </c>
      <c r="BE1643" s="231">
        <f>IF(N1643="základní",J1643,0)</f>
        <v>0</v>
      </c>
      <c r="BF1643" s="231">
        <f>IF(N1643="snížená",J1643,0)</f>
        <v>0</v>
      </c>
      <c r="BG1643" s="231">
        <f>IF(N1643="zákl. přenesená",J1643,0)</f>
        <v>0</v>
      </c>
      <c r="BH1643" s="231">
        <f>IF(N1643="sníž. přenesená",J1643,0)</f>
        <v>0</v>
      </c>
      <c r="BI1643" s="231">
        <f>IF(N1643="nulová",J1643,0)</f>
        <v>0</v>
      </c>
      <c r="BJ1643" s="18" t="s">
        <v>87</v>
      </c>
      <c r="BK1643" s="231">
        <f>ROUND(I1643*H1643,2)</f>
        <v>0</v>
      </c>
      <c r="BL1643" s="18" t="s">
        <v>209</v>
      </c>
      <c r="BM1643" s="230" t="s">
        <v>1921</v>
      </c>
    </row>
    <row r="1644" s="13" customFormat="1">
      <c r="A1644" s="13"/>
      <c r="B1644" s="232"/>
      <c r="C1644" s="233"/>
      <c r="D1644" s="234" t="s">
        <v>160</v>
      </c>
      <c r="E1644" s="235" t="s">
        <v>1</v>
      </c>
      <c r="F1644" s="236" t="s">
        <v>1864</v>
      </c>
      <c r="G1644" s="233"/>
      <c r="H1644" s="235" t="s">
        <v>1</v>
      </c>
      <c r="I1644" s="237"/>
      <c r="J1644" s="233"/>
      <c r="K1644" s="233"/>
      <c r="L1644" s="238"/>
      <c r="M1644" s="239"/>
      <c r="N1644" s="240"/>
      <c r="O1644" s="240"/>
      <c r="P1644" s="240"/>
      <c r="Q1644" s="240"/>
      <c r="R1644" s="240"/>
      <c r="S1644" s="240"/>
      <c r="T1644" s="241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42" t="s">
        <v>160</v>
      </c>
      <c r="AU1644" s="242" t="s">
        <v>89</v>
      </c>
      <c r="AV1644" s="13" t="s">
        <v>87</v>
      </c>
      <c r="AW1644" s="13" t="s">
        <v>34</v>
      </c>
      <c r="AX1644" s="13" t="s">
        <v>79</v>
      </c>
      <c r="AY1644" s="242" t="s">
        <v>151</v>
      </c>
    </row>
    <row r="1645" s="14" customFormat="1">
      <c r="A1645" s="14"/>
      <c r="B1645" s="243"/>
      <c r="C1645" s="244"/>
      <c r="D1645" s="234" t="s">
        <v>160</v>
      </c>
      <c r="E1645" s="245" t="s">
        <v>1</v>
      </c>
      <c r="F1645" s="246" t="s">
        <v>1876</v>
      </c>
      <c r="G1645" s="244"/>
      <c r="H1645" s="247">
        <v>2.7000000000000002</v>
      </c>
      <c r="I1645" s="248"/>
      <c r="J1645" s="244"/>
      <c r="K1645" s="244"/>
      <c r="L1645" s="249"/>
      <c r="M1645" s="250"/>
      <c r="N1645" s="251"/>
      <c r="O1645" s="251"/>
      <c r="P1645" s="251"/>
      <c r="Q1645" s="251"/>
      <c r="R1645" s="251"/>
      <c r="S1645" s="251"/>
      <c r="T1645" s="252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3" t="s">
        <v>160</v>
      </c>
      <c r="AU1645" s="253" t="s">
        <v>89</v>
      </c>
      <c r="AV1645" s="14" t="s">
        <v>89</v>
      </c>
      <c r="AW1645" s="14" t="s">
        <v>34</v>
      </c>
      <c r="AX1645" s="14" t="s">
        <v>87</v>
      </c>
      <c r="AY1645" s="253" t="s">
        <v>151</v>
      </c>
    </row>
    <row r="1646" s="13" customFormat="1">
      <c r="A1646" s="13"/>
      <c r="B1646" s="232"/>
      <c r="C1646" s="233"/>
      <c r="D1646" s="234" t="s">
        <v>160</v>
      </c>
      <c r="E1646" s="235" t="s">
        <v>1</v>
      </c>
      <c r="F1646" s="236" t="s">
        <v>167</v>
      </c>
      <c r="G1646" s="233"/>
      <c r="H1646" s="235" t="s">
        <v>1</v>
      </c>
      <c r="I1646" s="237"/>
      <c r="J1646" s="233"/>
      <c r="K1646" s="233"/>
      <c r="L1646" s="238"/>
      <c r="M1646" s="239"/>
      <c r="N1646" s="240"/>
      <c r="O1646" s="240"/>
      <c r="P1646" s="240"/>
      <c r="Q1646" s="240"/>
      <c r="R1646" s="240"/>
      <c r="S1646" s="240"/>
      <c r="T1646" s="241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2" t="s">
        <v>160</v>
      </c>
      <c r="AU1646" s="242" t="s">
        <v>89</v>
      </c>
      <c r="AV1646" s="13" t="s">
        <v>87</v>
      </c>
      <c r="AW1646" s="13" t="s">
        <v>34</v>
      </c>
      <c r="AX1646" s="13" t="s">
        <v>79</v>
      </c>
      <c r="AY1646" s="242" t="s">
        <v>151</v>
      </c>
    </row>
    <row r="1647" s="13" customFormat="1">
      <c r="A1647" s="13"/>
      <c r="B1647" s="232"/>
      <c r="C1647" s="233"/>
      <c r="D1647" s="234" t="s">
        <v>160</v>
      </c>
      <c r="E1647" s="235" t="s">
        <v>1</v>
      </c>
      <c r="F1647" s="236" t="s">
        <v>1853</v>
      </c>
      <c r="G1647" s="233"/>
      <c r="H1647" s="235" t="s">
        <v>1</v>
      </c>
      <c r="I1647" s="237"/>
      <c r="J1647" s="233"/>
      <c r="K1647" s="233"/>
      <c r="L1647" s="238"/>
      <c r="M1647" s="239"/>
      <c r="N1647" s="240"/>
      <c r="O1647" s="240"/>
      <c r="P1647" s="240"/>
      <c r="Q1647" s="240"/>
      <c r="R1647" s="240"/>
      <c r="S1647" s="240"/>
      <c r="T1647" s="241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42" t="s">
        <v>160</v>
      </c>
      <c r="AU1647" s="242" t="s">
        <v>89</v>
      </c>
      <c r="AV1647" s="13" t="s">
        <v>87</v>
      </c>
      <c r="AW1647" s="13" t="s">
        <v>34</v>
      </c>
      <c r="AX1647" s="13" t="s">
        <v>79</v>
      </c>
      <c r="AY1647" s="242" t="s">
        <v>151</v>
      </c>
    </row>
    <row r="1648" s="13" customFormat="1">
      <c r="A1648" s="13"/>
      <c r="B1648" s="232"/>
      <c r="C1648" s="233"/>
      <c r="D1648" s="234" t="s">
        <v>160</v>
      </c>
      <c r="E1648" s="235" t="s">
        <v>1</v>
      </c>
      <c r="F1648" s="236" t="s">
        <v>1854</v>
      </c>
      <c r="G1648" s="233"/>
      <c r="H1648" s="235" t="s">
        <v>1</v>
      </c>
      <c r="I1648" s="237"/>
      <c r="J1648" s="233"/>
      <c r="K1648" s="233"/>
      <c r="L1648" s="238"/>
      <c r="M1648" s="239"/>
      <c r="N1648" s="240"/>
      <c r="O1648" s="240"/>
      <c r="P1648" s="240"/>
      <c r="Q1648" s="240"/>
      <c r="R1648" s="240"/>
      <c r="S1648" s="240"/>
      <c r="T1648" s="241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42" t="s">
        <v>160</v>
      </c>
      <c r="AU1648" s="242" t="s">
        <v>89</v>
      </c>
      <c r="AV1648" s="13" t="s">
        <v>87</v>
      </c>
      <c r="AW1648" s="13" t="s">
        <v>34</v>
      </c>
      <c r="AX1648" s="13" t="s">
        <v>79</v>
      </c>
      <c r="AY1648" s="242" t="s">
        <v>151</v>
      </c>
    </row>
    <row r="1649" s="13" customFormat="1">
      <c r="A1649" s="13"/>
      <c r="B1649" s="232"/>
      <c r="C1649" s="233"/>
      <c r="D1649" s="234" t="s">
        <v>160</v>
      </c>
      <c r="E1649" s="235" t="s">
        <v>1</v>
      </c>
      <c r="F1649" s="236" t="s">
        <v>1855</v>
      </c>
      <c r="G1649" s="233"/>
      <c r="H1649" s="235" t="s">
        <v>1</v>
      </c>
      <c r="I1649" s="237"/>
      <c r="J1649" s="233"/>
      <c r="K1649" s="233"/>
      <c r="L1649" s="238"/>
      <c r="M1649" s="239"/>
      <c r="N1649" s="240"/>
      <c r="O1649" s="240"/>
      <c r="P1649" s="240"/>
      <c r="Q1649" s="240"/>
      <c r="R1649" s="240"/>
      <c r="S1649" s="240"/>
      <c r="T1649" s="241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42" t="s">
        <v>160</v>
      </c>
      <c r="AU1649" s="242" t="s">
        <v>89</v>
      </c>
      <c r="AV1649" s="13" t="s">
        <v>87</v>
      </c>
      <c r="AW1649" s="13" t="s">
        <v>34</v>
      </c>
      <c r="AX1649" s="13" t="s">
        <v>79</v>
      </c>
      <c r="AY1649" s="242" t="s">
        <v>151</v>
      </c>
    </row>
    <row r="1650" s="13" customFormat="1">
      <c r="A1650" s="13"/>
      <c r="B1650" s="232"/>
      <c r="C1650" s="233"/>
      <c r="D1650" s="234" t="s">
        <v>160</v>
      </c>
      <c r="E1650" s="235" t="s">
        <v>1</v>
      </c>
      <c r="F1650" s="236" t="s">
        <v>1856</v>
      </c>
      <c r="G1650" s="233"/>
      <c r="H1650" s="235" t="s">
        <v>1</v>
      </c>
      <c r="I1650" s="237"/>
      <c r="J1650" s="233"/>
      <c r="K1650" s="233"/>
      <c r="L1650" s="238"/>
      <c r="M1650" s="239"/>
      <c r="N1650" s="240"/>
      <c r="O1650" s="240"/>
      <c r="P1650" s="240"/>
      <c r="Q1650" s="240"/>
      <c r="R1650" s="240"/>
      <c r="S1650" s="240"/>
      <c r="T1650" s="241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42" t="s">
        <v>160</v>
      </c>
      <c r="AU1650" s="242" t="s">
        <v>89</v>
      </c>
      <c r="AV1650" s="13" t="s">
        <v>87</v>
      </c>
      <c r="AW1650" s="13" t="s">
        <v>34</v>
      </c>
      <c r="AX1650" s="13" t="s">
        <v>79</v>
      </c>
      <c r="AY1650" s="242" t="s">
        <v>151</v>
      </c>
    </row>
    <row r="1651" s="13" customFormat="1">
      <c r="A1651" s="13"/>
      <c r="B1651" s="232"/>
      <c r="C1651" s="233"/>
      <c r="D1651" s="234" t="s">
        <v>160</v>
      </c>
      <c r="E1651" s="235" t="s">
        <v>1</v>
      </c>
      <c r="F1651" s="236" t="s">
        <v>1857</v>
      </c>
      <c r="G1651" s="233"/>
      <c r="H1651" s="235" t="s">
        <v>1</v>
      </c>
      <c r="I1651" s="237"/>
      <c r="J1651" s="233"/>
      <c r="K1651" s="233"/>
      <c r="L1651" s="238"/>
      <c r="M1651" s="239"/>
      <c r="N1651" s="240"/>
      <c r="O1651" s="240"/>
      <c r="P1651" s="240"/>
      <c r="Q1651" s="240"/>
      <c r="R1651" s="240"/>
      <c r="S1651" s="240"/>
      <c r="T1651" s="241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42" t="s">
        <v>160</v>
      </c>
      <c r="AU1651" s="242" t="s">
        <v>89</v>
      </c>
      <c r="AV1651" s="13" t="s">
        <v>87</v>
      </c>
      <c r="AW1651" s="13" t="s">
        <v>34</v>
      </c>
      <c r="AX1651" s="13" t="s">
        <v>79</v>
      </c>
      <c r="AY1651" s="242" t="s">
        <v>151</v>
      </c>
    </row>
    <row r="1652" s="2" customFormat="1" ht="16.5" customHeight="1">
      <c r="A1652" s="39"/>
      <c r="B1652" s="40"/>
      <c r="C1652" s="219" t="s">
        <v>1922</v>
      </c>
      <c r="D1652" s="219" t="s">
        <v>153</v>
      </c>
      <c r="E1652" s="220" t="s">
        <v>1923</v>
      </c>
      <c r="F1652" s="221" t="s">
        <v>1924</v>
      </c>
      <c r="G1652" s="222" t="s">
        <v>388</v>
      </c>
      <c r="H1652" s="223">
        <v>73.200000000000003</v>
      </c>
      <c r="I1652" s="224"/>
      <c r="J1652" s="225">
        <f>ROUND(I1652*H1652,2)</f>
        <v>0</v>
      </c>
      <c r="K1652" s="221" t="s">
        <v>157</v>
      </c>
      <c r="L1652" s="45"/>
      <c r="M1652" s="226" t="s">
        <v>1</v>
      </c>
      <c r="N1652" s="227" t="s">
        <v>44</v>
      </c>
      <c r="O1652" s="92"/>
      <c r="P1652" s="228">
        <f>O1652*H1652</f>
        <v>0</v>
      </c>
      <c r="Q1652" s="228">
        <v>0.00091</v>
      </c>
      <c r="R1652" s="228">
        <f>Q1652*H1652</f>
        <v>0.066612000000000005</v>
      </c>
      <c r="S1652" s="228">
        <v>0</v>
      </c>
      <c r="T1652" s="229">
        <f>S1652*H1652</f>
        <v>0</v>
      </c>
      <c r="U1652" s="39"/>
      <c r="V1652" s="39"/>
      <c r="W1652" s="39"/>
      <c r="X1652" s="39"/>
      <c r="Y1652" s="39"/>
      <c r="Z1652" s="39"/>
      <c r="AA1652" s="39"/>
      <c r="AB1652" s="39"/>
      <c r="AC1652" s="39"/>
      <c r="AD1652" s="39"/>
      <c r="AE1652" s="39"/>
      <c r="AR1652" s="230" t="s">
        <v>209</v>
      </c>
      <c r="AT1652" s="230" t="s">
        <v>153</v>
      </c>
      <c r="AU1652" s="230" t="s">
        <v>89</v>
      </c>
      <c r="AY1652" s="18" t="s">
        <v>151</v>
      </c>
      <c r="BE1652" s="231">
        <f>IF(N1652="základní",J1652,0)</f>
        <v>0</v>
      </c>
      <c r="BF1652" s="231">
        <f>IF(N1652="snížená",J1652,0)</f>
        <v>0</v>
      </c>
      <c r="BG1652" s="231">
        <f>IF(N1652="zákl. přenesená",J1652,0)</f>
        <v>0</v>
      </c>
      <c r="BH1652" s="231">
        <f>IF(N1652="sníž. přenesená",J1652,0)</f>
        <v>0</v>
      </c>
      <c r="BI1652" s="231">
        <f>IF(N1652="nulová",J1652,0)</f>
        <v>0</v>
      </c>
      <c r="BJ1652" s="18" t="s">
        <v>87</v>
      </c>
      <c r="BK1652" s="231">
        <f>ROUND(I1652*H1652,2)</f>
        <v>0</v>
      </c>
      <c r="BL1652" s="18" t="s">
        <v>209</v>
      </c>
      <c r="BM1652" s="230" t="s">
        <v>1925</v>
      </c>
    </row>
    <row r="1653" s="13" customFormat="1">
      <c r="A1653" s="13"/>
      <c r="B1653" s="232"/>
      <c r="C1653" s="233"/>
      <c r="D1653" s="234" t="s">
        <v>160</v>
      </c>
      <c r="E1653" s="235" t="s">
        <v>1</v>
      </c>
      <c r="F1653" s="236" t="s">
        <v>1862</v>
      </c>
      <c r="G1653" s="233"/>
      <c r="H1653" s="235" t="s">
        <v>1</v>
      </c>
      <c r="I1653" s="237"/>
      <c r="J1653" s="233"/>
      <c r="K1653" s="233"/>
      <c r="L1653" s="238"/>
      <c r="M1653" s="239"/>
      <c r="N1653" s="240"/>
      <c r="O1653" s="240"/>
      <c r="P1653" s="240"/>
      <c r="Q1653" s="240"/>
      <c r="R1653" s="240"/>
      <c r="S1653" s="240"/>
      <c r="T1653" s="241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2" t="s">
        <v>160</v>
      </c>
      <c r="AU1653" s="242" t="s">
        <v>89</v>
      </c>
      <c r="AV1653" s="13" t="s">
        <v>87</v>
      </c>
      <c r="AW1653" s="13" t="s">
        <v>34</v>
      </c>
      <c r="AX1653" s="13" t="s">
        <v>79</v>
      </c>
      <c r="AY1653" s="242" t="s">
        <v>151</v>
      </c>
    </row>
    <row r="1654" s="14" customFormat="1">
      <c r="A1654" s="14"/>
      <c r="B1654" s="243"/>
      <c r="C1654" s="244"/>
      <c r="D1654" s="234" t="s">
        <v>160</v>
      </c>
      <c r="E1654" s="245" t="s">
        <v>1</v>
      </c>
      <c r="F1654" s="246" t="s">
        <v>1926</v>
      </c>
      <c r="G1654" s="244"/>
      <c r="H1654" s="247">
        <v>16.199999999999999</v>
      </c>
      <c r="I1654" s="248"/>
      <c r="J1654" s="244"/>
      <c r="K1654" s="244"/>
      <c r="L1654" s="249"/>
      <c r="M1654" s="250"/>
      <c r="N1654" s="251"/>
      <c r="O1654" s="251"/>
      <c r="P1654" s="251"/>
      <c r="Q1654" s="251"/>
      <c r="R1654" s="251"/>
      <c r="S1654" s="251"/>
      <c r="T1654" s="252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3" t="s">
        <v>160</v>
      </c>
      <c r="AU1654" s="253" t="s">
        <v>89</v>
      </c>
      <c r="AV1654" s="14" t="s">
        <v>89</v>
      </c>
      <c r="AW1654" s="14" t="s">
        <v>34</v>
      </c>
      <c r="AX1654" s="14" t="s">
        <v>79</v>
      </c>
      <c r="AY1654" s="253" t="s">
        <v>151</v>
      </c>
    </row>
    <row r="1655" s="13" customFormat="1">
      <c r="A1655" s="13"/>
      <c r="B1655" s="232"/>
      <c r="C1655" s="233"/>
      <c r="D1655" s="234" t="s">
        <v>160</v>
      </c>
      <c r="E1655" s="235" t="s">
        <v>1</v>
      </c>
      <c r="F1655" s="236" t="s">
        <v>1864</v>
      </c>
      <c r="G1655" s="233"/>
      <c r="H1655" s="235" t="s">
        <v>1</v>
      </c>
      <c r="I1655" s="237"/>
      <c r="J1655" s="233"/>
      <c r="K1655" s="233"/>
      <c r="L1655" s="238"/>
      <c r="M1655" s="239"/>
      <c r="N1655" s="240"/>
      <c r="O1655" s="240"/>
      <c r="P1655" s="240"/>
      <c r="Q1655" s="240"/>
      <c r="R1655" s="240"/>
      <c r="S1655" s="240"/>
      <c r="T1655" s="241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2" t="s">
        <v>160</v>
      </c>
      <c r="AU1655" s="242" t="s">
        <v>89</v>
      </c>
      <c r="AV1655" s="13" t="s">
        <v>87</v>
      </c>
      <c r="AW1655" s="13" t="s">
        <v>34</v>
      </c>
      <c r="AX1655" s="13" t="s">
        <v>79</v>
      </c>
      <c r="AY1655" s="242" t="s">
        <v>151</v>
      </c>
    </row>
    <row r="1656" s="14" customFormat="1">
      <c r="A1656" s="14"/>
      <c r="B1656" s="243"/>
      <c r="C1656" s="244"/>
      <c r="D1656" s="234" t="s">
        <v>160</v>
      </c>
      <c r="E1656" s="245" t="s">
        <v>1</v>
      </c>
      <c r="F1656" s="246" t="s">
        <v>1927</v>
      </c>
      <c r="G1656" s="244"/>
      <c r="H1656" s="247">
        <v>57</v>
      </c>
      <c r="I1656" s="248"/>
      <c r="J1656" s="244"/>
      <c r="K1656" s="244"/>
      <c r="L1656" s="249"/>
      <c r="M1656" s="250"/>
      <c r="N1656" s="251"/>
      <c r="O1656" s="251"/>
      <c r="P1656" s="251"/>
      <c r="Q1656" s="251"/>
      <c r="R1656" s="251"/>
      <c r="S1656" s="251"/>
      <c r="T1656" s="252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3" t="s">
        <v>160</v>
      </c>
      <c r="AU1656" s="253" t="s">
        <v>89</v>
      </c>
      <c r="AV1656" s="14" t="s">
        <v>89</v>
      </c>
      <c r="AW1656" s="14" t="s">
        <v>34</v>
      </c>
      <c r="AX1656" s="14" t="s">
        <v>79</v>
      </c>
      <c r="AY1656" s="253" t="s">
        <v>151</v>
      </c>
    </row>
    <row r="1657" s="15" customFormat="1">
      <c r="A1657" s="15"/>
      <c r="B1657" s="254"/>
      <c r="C1657" s="255"/>
      <c r="D1657" s="234" t="s">
        <v>160</v>
      </c>
      <c r="E1657" s="256" t="s">
        <v>1</v>
      </c>
      <c r="F1657" s="257" t="s">
        <v>166</v>
      </c>
      <c r="G1657" s="255"/>
      <c r="H1657" s="258">
        <v>73.200000000000003</v>
      </c>
      <c r="I1657" s="259"/>
      <c r="J1657" s="255"/>
      <c r="K1657" s="255"/>
      <c r="L1657" s="260"/>
      <c r="M1657" s="261"/>
      <c r="N1657" s="262"/>
      <c r="O1657" s="262"/>
      <c r="P1657" s="262"/>
      <c r="Q1657" s="262"/>
      <c r="R1657" s="262"/>
      <c r="S1657" s="262"/>
      <c r="T1657" s="263"/>
      <c r="U1657" s="15"/>
      <c r="V1657" s="15"/>
      <c r="W1657" s="15"/>
      <c r="X1657" s="15"/>
      <c r="Y1657" s="15"/>
      <c r="Z1657" s="15"/>
      <c r="AA1657" s="15"/>
      <c r="AB1657" s="15"/>
      <c r="AC1657" s="15"/>
      <c r="AD1657" s="15"/>
      <c r="AE1657" s="15"/>
      <c r="AT1657" s="264" t="s">
        <v>160</v>
      </c>
      <c r="AU1657" s="264" t="s">
        <v>89</v>
      </c>
      <c r="AV1657" s="15" t="s">
        <v>158</v>
      </c>
      <c r="AW1657" s="15" t="s">
        <v>34</v>
      </c>
      <c r="AX1657" s="15" t="s">
        <v>87</v>
      </c>
      <c r="AY1657" s="264" t="s">
        <v>151</v>
      </c>
    </row>
    <row r="1658" s="13" customFormat="1">
      <c r="A1658" s="13"/>
      <c r="B1658" s="232"/>
      <c r="C1658" s="233"/>
      <c r="D1658" s="234" t="s">
        <v>160</v>
      </c>
      <c r="E1658" s="235" t="s">
        <v>1</v>
      </c>
      <c r="F1658" s="236" t="s">
        <v>167</v>
      </c>
      <c r="G1658" s="233"/>
      <c r="H1658" s="235" t="s">
        <v>1</v>
      </c>
      <c r="I1658" s="237"/>
      <c r="J1658" s="233"/>
      <c r="K1658" s="233"/>
      <c r="L1658" s="238"/>
      <c r="M1658" s="239"/>
      <c r="N1658" s="240"/>
      <c r="O1658" s="240"/>
      <c r="P1658" s="240"/>
      <c r="Q1658" s="240"/>
      <c r="R1658" s="240"/>
      <c r="S1658" s="240"/>
      <c r="T1658" s="241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42" t="s">
        <v>160</v>
      </c>
      <c r="AU1658" s="242" t="s">
        <v>89</v>
      </c>
      <c r="AV1658" s="13" t="s">
        <v>87</v>
      </c>
      <c r="AW1658" s="13" t="s">
        <v>34</v>
      </c>
      <c r="AX1658" s="13" t="s">
        <v>79</v>
      </c>
      <c r="AY1658" s="242" t="s">
        <v>151</v>
      </c>
    </row>
    <row r="1659" s="13" customFormat="1">
      <c r="A1659" s="13"/>
      <c r="B1659" s="232"/>
      <c r="C1659" s="233"/>
      <c r="D1659" s="234" t="s">
        <v>160</v>
      </c>
      <c r="E1659" s="235" t="s">
        <v>1</v>
      </c>
      <c r="F1659" s="236" t="s">
        <v>1853</v>
      </c>
      <c r="G1659" s="233"/>
      <c r="H1659" s="235" t="s">
        <v>1</v>
      </c>
      <c r="I1659" s="237"/>
      <c r="J1659" s="233"/>
      <c r="K1659" s="233"/>
      <c r="L1659" s="238"/>
      <c r="M1659" s="239"/>
      <c r="N1659" s="240"/>
      <c r="O1659" s="240"/>
      <c r="P1659" s="240"/>
      <c r="Q1659" s="240"/>
      <c r="R1659" s="240"/>
      <c r="S1659" s="240"/>
      <c r="T1659" s="241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2" t="s">
        <v>160</v>
      </c>
      <c r="AU1659" s="242" t="s">
        <v>89</v>
      </c>
      <c r="AV1659" s="13" t="s">
        <v>87</v>
      </c>
      <c r="AW1659" s="13" t="s">
        <v>34</v>
      </c>
      <c r="AX1659" s="13" t="s">
        <v>79</v>
      </c>
      <c r="AY1659" s="242" t="s">
        <v>151</v>
      </c>
    </row>
    <row r="1660" s="13" customFormat="1">
      <c r="A1660" s="13"/>
      <c r="B1660" s="232"/>
      <c r="C1660" s="233"/>
      <c r="D1660" s="234" t="s">
        <v>160</v>
      </c>
      <c r="E1660" s="235" t="s">
        <v>1</v>
      </c>
      <c r="F1660" s="236" t="s">
        <v>1854</v>
      </c>
      <c r="G1660" s="233"/>
      <c r="H1660" s="235" t="s">
        <v>1</v>
      </c>
      <c r="I1660" s="237"/>
      <c r="J1660" s="233"/>
      <c r="K1660" s="233"/>
      <c r="L1660" s="238"/>
      <c r="M1660" s="239"/>
      <c r="N1660" s="240"/>
      <c r="O1660" s="240"/>
      <c r="P1660" s="240"/>
      <c r="Q1660" s="240"/>
      <c r="R1660" s="240"/>
      <c r="S1660" s="240"/>
      <c r="T1660" s="241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42" t="s">
        <v>160</v>
      </c>
      <c r="AU1660" s="242" t="s">
        <v>89</v>
      </c>
      <c r="AV1660" s="13" t="s">
        <v>87</v>
      </c>
      <c r="AW1660" s="13" t="s">
        <v>34</v>
      </c>
      <c r="AX1660" s="13" t="s">
        <v>79</v>
      </c>
      <c r="AY1660" s="242" t="s">
        <v>151</v>
      </c>
    </row>
    <row r="1661" s="13" customFormat="1">
      <c r="A1661" s="13"/>
      <c r="B1661" s="232"/>
      <c r="C1661" s="233"/>
      <c r="D1661" s="234" t="s">
        <v>160</v>
      </c>
      <c r="E1661" s="235" t="s">
        <v>1</v>
      </c>
      <c r="F1661" s="236" t="s">
        <v>1855</v>
      </c>
      <c r="G1661" s="233"/>
      <c r="H1661" s="235" t="s">
        <v>1</v>
      </c>
      <c r="I1661" s="237"/>
      <c r="J1661" s="233"/>
      <c r="K1661" s="233"/>
      <c r="L1661" s="238"/>
      <c r="M1661" s="239"/>
      <c r="N1661" s="240"/>
      <c r="O1661" s="240"/>
      <c r="P1661" s="240"/>
      <c r="Q1661" s="240"/>
      <c r="R1661" s="240"/>
      <c r="S1661" s="240"/>
      <c r="T1661" s="241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2" t="s">
        <v>160</v>
      </c>
      <c r="AU1661" s="242" t="s">
        <v>89</v>
      </c>
      <c r="AV1661" s="13" t="s">
        <v>87</v>
      </c>
      <c r="AW1661" s="13" t="s">
        <v>34</v>
      </c>
      <c r="AX1661" s="13" t="s">
        <v>79</v>
      </c>
      <c r="AY1661" s="242" t="s">
        <v>151</v>
      </c>
    </row>
    <row r="1662" s="13" customFormat="1">
      <c r="A1662" s="13"/>
      <c r="B1662" s="232"/>
      <c r="C1662" s="233"/>
      <c r="D1662" s="234" t="s">
        <v>160</v>
      </c>
      <c r="E1662" s="235" t="s">
        <v>1</v>
      </c>
      <c r="F1662" s="236" t="s">
        <v>1856</v>
      </c>
      <c r="G1662" s="233"/>
      <c r="H1662" s="235" t="s">
        <v>1</v>
      </c>
      <c r="I1662" s="237"/>
      <c r="J1662" s="233"/>
      <c r="K1662" s="233"/>
      <c r="L1662" s="238"/>
      <c r="M1662" s="239"/>
      <c r="N1662" s="240"/>
      <c r="O1662" s="240"/>
      <c r="P1662" s="240"/>
      <c r="Q1662" s="240"/>
      <c r="R1662" s="240"/>
      <c r="S1662" s="240"/>
      <c r="T1662" s="241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42" t="s">
        <v>160</v>
      </c>
      <c r="AU1662" s="242" t="s">
        <v>89</v>
      </c>
      <c r="AV1662" s="13" t="s">
        <v>87</v>
      </c>
      <c r="AW1662" s="13" t="s">
        <v>34</v>
      </c>
      <c r="AX1662" s="13" t="s">
        <v>79</v>
      </c>
      <c r="AY1662" s="242" t="s">
        <v>151</v>
      </c>
    </row>
    <row r="1663" s="13" customFormat="1">
      <c r="A1663" s="13"/>
      <c r="B1663" s="232"/>
      <c r="C1663" s="233"/>
      <c r="D1663" s="234" t="s">
        <v>160</v>
      </c>
      <c r="E1663" s="235" t="s">
        <v>1</v>
      </c>
      <c r="F1663" s="236" t="s">
        <v>1857</v>
      </c>
      <c r="G1663" s="233"/>
      <c r="H1663" s="235" t="s">
        <v>1</v>
      </c>
      <c r="I1663" s="237"/>
      <c r="J1663" s="233"/>
      <c r="K1663" s="233"/>
      <c r="L1663" s="238"/>
      <c r="M1663" s="239"/>
      <c r="N1663" s="240"/>
      <c r="O1663" s="240"/>
      <c r="P1663" s="240"/>
      <c r="Q1663" s="240"/>
      <c r="R1663" s="240"/>
      <c r="S1663" s="240"/>
      <c r="T1663" s="241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42" t="s">
        <v>160</v>
      </c>
      <c r="AU1663" s="242" t="s">
        <v>89</v>
      </c>
      <c r="AV1663" s="13" t="s">
        <v>87</v>
      </c>
      <c r="AW1663" s="13" t="s">
        <v>34</v>
      </c>
      <c r="AX1663" s="13" t="s">
        <v>79</v>
      </c>
      <c r="AY1663" s="242" t="s">
        <v>151</v>
      </c>
    </row>
    <row r="1664" s="2" customFormat="1" ht="16.5" customHeight="1">
      <c r="A1664" s="39"/>
      <c r="B1664" s="40"/>
      <c r="C1664" s="219" t="s">
        <v>1928</v>
      </c>
      <c r="D1664" s="219" t="s">
        <v>153</v>
      </c>
      <c r="E1664" s="220" t="s">
        <v>1929</v>
      </c>
      <c r="F1664" s="221" t="s">
        <v>1930</v>
      </c>
      <c r="G1664" s="222" t="s">
        <v>388</v>
      </c>
      <c r="H1664" s="223">
        <v>12.699999999999999</v>
      </c>
      <c r="I1664" s="224"/>
      <c r="J1664" s="225">
        <f>ROUND(I1664*H1664,2)</f>
        <v>0</v>
      </c>
      <c r="K1664" s="221" t="s">
        <v>157</v>
      </c>
      <c r="L1664" s="45"/>
      <c r="M1664" s="226" t="s">
        <v>1</v>
      </c>
      <c r="N1664" s="227" t="s">
        <v>44</v>
      </c>
      <c r="O1664" s="92"/>
      <c r="P1664" s="228">
        <f>O1664*H1664</f>
        <v>0</v>
      </c>
      <c r="Q1664" s="228">
        <v>0.00092000000000000003</v>
      </c>
      <c r="R1664" s="228">
        <f>Q1664*H1664</f>
        <v>0.011684</v>
      </c>
      <c r="S1664" s="228">
        <v>0</v>
      </c>
      <c r="T1664" s="229">
        <f>S1664*H1664</f>
        <v>0</v>
      </c>
      <c r="U1664" s="39"/>
      <c r="V1664" s="39"/>
      <c r="W1664" s="39"/>
      <c r="X1664" s="39"/>
      <c r="Y1664" s="39"/>
      <c r="Z1664" s="39"/>
      <c r="AA1664" s="39"/>
      <c r="AB1664" s="39"/>
      <c r="AC1664" s="39"/>
      <c r="AD1664" s="39"/>
      <c r="AE1664" s="39"/>
      <c r="AR1664" s="230" t="s">
        <v>209</v>
      </c>
      <c r="AT1664" s="230" t="s">
        <v>153</v>
      </c>
      <c r="AU1664" s="230" t="s">
        <v>89</v>
      </c>
      <c r="AY1664" s="18" t="s">
        <v>151</v>
      </c>
      <c r="BE1664" s="231">
        <f>IF(N1664="základní",J1664,0)</f>
        <v>0</v>
      </c>
      <c r="BF1664" s="231">
        <f>IF(N1664="snížená",J1664,0)</f>
        <v>0</v>
      </c>
      <c r="BG1664" s="231">
        <f>IF(N1664="zákl. přenesená",J1664,0)</f>
        <v>0</v>
      </c>
      <c r="BH1664" s="231">
        <f>IF(N1664="sníž. přenesená",J1664,0)</f>
        <v>0</v>
      </c>
      <c r="BI1664" s="231">
        <f>IF(N1664="nulová",J1664,0)</f>
        <v>0</v>
      </c>
      <c r="BJ1664" s="18" t="s">
        <v>87</v>
      </c>
      <c r="BK1664" s="231">
        <f>ROUND(I1664*H1664,2)</f>
        <v>0</v>
      </c>
      <c r="BL1664" s="18" t="s">
        <v>209</v>
      </c>
      <c r="BM1664" s="230" t="s">
        <v>1931</v>
      </c>
    </row>
    <row r="1665" s="13" customFormat="1">
      <c r="A1665" s="13"/>
      <c r="B1665" s="232"/>
      <c r="C1665" s="233"/>
      <c r="D1665" s="234" t="s">
        <v>160</v>
      </c>
      <c r="E1665" s="235" t="s">
        <v>1</v>
      </c>
      <c r="F1665" s="236" t="s">
        <v>1870</v>
      </c>
      <c r="G1665" s="233"/>
      <c r="H1665" s="235" t="s">
        <v>1</v>
      </c>
      <c r="I1665" s="237"/>
      <c r="J1665" s="233"/>
      <c r="K1665" s="233"/>
      <c r="L1665" s="238"/>
      <c r="M1665" s="239"/>
      <c r="N1665" s="240"/>
      <c r="O1665" s="240"/>
      <c r="P1665" s="240"/>
      <c r="Q1665" s="240"/>
      <c r="R1665" s="240"/>
      <c r="S1665" s="240"/>
      <c r="T1665" s="241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42" t="s">
        <v>160</v>
      </c>
      <c r="AU1665" s="242" t="s">
        <v>89</v>
      </c>
      <c r="AV1665" s="13" t="s">
        <v>87</v>
      </c>
      <c r="AW1665" s="13" t="s">
        <v>34</v>
      </c>
      <c r="AX1665" s="13" t="s">
        <v>79</v>
      </c>
      <c r="AY1665" s="242" t="s">
        <v>151</v>
      </c>
    </row>
    <row r="1666" s="14" customFormat="1">
      <c r="A1666" s="14"/>
      <c r="B1666" s="243"/>
      <c r="C1666" s="244"/>
      <c r="D1666" s="234" t="s">
        <v>160</v>
      </c>
      <c r="E1666" s="245" t="s">
        <v>1</v>
      </c>
      <c r="F1666" s="246" t="s">
        <v>1871</v>
      </c>
      <c r="G1666" s="244"/>
      <c r="H1666" s="247">
        <v>12.699999999999999</v>
      </c>
      <c r="I1666" s="248"/>
      <c r="J1666" s="244"/>
      <c r="K1666" s="244"/>
      <c r="L1666" s="249"/>
      <c r="M1666" s="250"/>
      <c r="N1666" s="251"/>
      <c r="O1666" s="251"/>
      <c r="P1666" s="251"/>
      <c r="Q1666" s="251"/>
      <c r="R1666" s="251"/>
      <c r="S1666" s="251"/>
      <c r="T1666" s="252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3" t="s">
        <v>160</v>
      </c>
      <c r="AU1666" s="253" t="s">
        <v>89</v>
      </c>
      <c r="AV1666" s="14" t="s">
        <v>89</v>
      </c>
      <c r="AW1666" s="14" t="s">
        <v>34</v>
      </c>
      <c r="AX1666" s="14" t="s">
        <v>87</v>
      </c>
      <c r="AY1666" s="253" t="s">
        <v>151</v>
      </c>
    </row>
    <row r="1667" s="13" customFormat="1">
      <c r="A1667" s="13"/>
      <c r="B1667" s="232"/>
      <c r="C1667" s="233"/>
      <c r="D1667" s="234" t="s">
        <v>160</v>
      </c>
      <c r="E1667" s="235" t="s">
        <v>1</v>
      </c>
      <c r="F1667" s="236" t="s">
        <v>167</v>
      </c>
      <c r="G1667" s="233"/>
      <c r="H1667" s="235" t="s">
        <v>1</v>
      </c>
      <c r="I1667" s="237"/>
      <c r="J1667" s="233"/>
      <c r="K1667" s="233"/>
      <c r="L1667" s="238"/>
      <c r="M1667" s="239"/>
      <c r="N1667" s="240"/>
      <c r="O1667" s="240"/>
      <c r="P1667" s="240"/>
      <c r="Q1667" s="240"/>
      <c r="R1667" s="240"/>
      <c r="S1667" s="240"/>
      <c r="T1667" s="241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2" t="s">
        <v>160</v>
      </c>
      <c r="AU1667" s="242" t="s">
        <v>89</v>
      </c>
      <c r="AV1667" s="13" t="s">
        <v>87</v>
      </c>
      <c r="AW1667" s="13" t="s">
        <v>34</v>
      </c>
      <c r="AX1667" s="13" t="s">
        <v>79</v>
      </c>
      <c r="AY1667" s="242" t="s">
        <v>151</v>
      </c>
    </row>
    <row r="1668" s="13" customFormat="1">
      <c r="A1668" s="13"/>
      <c r="B1668" s="232"/>
      <c r="C1668" s="233"/>
      <c r="D1668" s="234" t="s">
        <v>160</v>
      </c>
      <c r="E1668" s="235" t="s">
        <v>1</v>
      </c>
      <c r="F1668" s="236" t="s">
        <v>1853</v>
      </c>
      <c r="G1668" s="233"/>
      <c r="H1668" s="235" t="s">
        <v>1</v>
      </c>
      <c r="I1668" s="237"/>
      <c r="J1668" s="233"/>
      <c r="K1668" s="233"/>
      <c r="L1668" s="238"/>
      <c r="M1668" s="239"/>
      <c r="N1668" s="240"/>
      <c r="O1668" s="240"/>
      <c r="P1668" s="240"/>
      <c r="Q1668" s="240"/>
      <c r="R1668" s="240"/>
      <c r="S1668" s="240"/>
      <c r="T1668" s="241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42" t="s">
        <v>160</v>
      </c>
      <c r="AU1668" s="242" t="s">
        <v>89</v>
      </c>
      <c r="AV1668" s="13" t="s">
        <v>87</v>
      </c>
      <c r="AW1668" s="13" t="s">
        <v>34</v>
      </c>
      <c r="AX1668" s="13" t="s">
        <v>79</v>
      </c>
      <c r="AY1668" s="242" t="s">
        <v>151</v>
      </c>
    </row>
    <row r="1669" s="13" customFormat="1">
      <c r="A1669" s="13"/>
      <c r="B1669" s="232"/>
      <c r="C1669" s="233"/>
      <c r="D1669" s="234" t="s">
        <v>160</v>
      </c>
      <c r="E1669" s="235" t="s">
        <v>1</v>
      </c>
      <c r="F1669" s="236" t="s">
        <v>1854</v>
      </c>
      <c r="G1669" s="233"/>
      <c r="H1669" s="235" t="s">
        <v>1</v>
      </c>
      <c r="I1669" s="237"/>
      <c r="J1669" s="233"/>
      <c r="K1669" s="233"/>
      <c r="L1669" s="238"/>
      <c r="M1669" s="239"/>
      <c r="N1669" s="240"/>
      <c r="O1669" s="240"/>
      <c r="P1669" s="240"/>
      <c r="Q1669" s="240"/>
      <c r="R1669" s="240"/>
      <c r="S1669" s="240"/>
      <c r="T1669" s="241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2" t="s">
        <v>160</v>
      </c>
      <c r="AU1669" s="242" t="s">
        <v>89</v>
      </c>
      <c r="AV1669" s="13" t="s">
        <v>87</v>
      </c>
      <c r="AW1669" s="13" t="s">
        <v>34</v>
      </c>
      <c r="AX1669" s="13" t="s">
        <v>79</v>
      </c>
      <c r="AY1669" s="242" t="s">
        <v>151</v>
      </c>
    </row>
    <row r="1670" s="13" customFormat="1">
      <c r="A1670" s="13"/>
      <c r="B1670" s="232"/>
      <c r="C1670" s="233"/>
      <c r="D1670" s="234" t="s">
        <v>160</v>
      </c>
      <c r="E1670" s="235" t="s">
        <v>1</v>
      </c>
      <c r="F1670" s="236" t="s">
        <v>1855</v>
      </c>
      <c r="G1670" s="233"/>
      <c r="H1670" s="235" t="s">
        <v>1</v>
      </c>
      <c r="I1670" s="237"/>
      <c r="J1670" s="233"/>
      <c r="K1670" s="233"/>
      <c r="L1670" s="238"/>
      <c r="M1670" s="239"/>
      <c r="N1670" s="240"/>
      <c r="O1670" s="240"/>
      <c r="P1670" s="240"/>
      <c r="Q1670" s="240"/>
      <c r="R1670" s="240"/>
      <c r="S1670" s="240"/>
      <c r="T1670" s="241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42" t="s">
        <v>160</v>
      </c>
      <c r="AU1670" s="242" t="s">
        <v>89</v>
      </c>
      <c r="AV1670" s="13" t="s">
        <v>87</v>
      </c>
      <c r="AW1670" s="13" t="s">
        <v>34</v>
      </c>
      <c r="AX1670" s="13" t="s">
        <v>79</v>
      </c>
      <c r="AY1670" s="242" t="s">
        <v>151</v>
      </c>
    </row>
    <row r="1671" s="13" customFormat="1">
      <c r="A1671" s="13"/>
      <c r="B1671" s="232"/>
      <c r="C1671" s="233"/>
      <c r="D1671" s="234" t="s">
        <v>160</v>
      </c>
      <c r="E1671" s="235" t="s">
        <v>1</v>
      </c>
      <c r="F1671" s="236" t="s">
        <v>1856</v>
      </c>
      <c r="G1671" s="233"/>
      <c r="H1671" s="235" t="s">
        <v>1</v>
      </c>
      <c r="I1671" s="237"/>
      <c r="J1671" s="233"/>
      <c r="K1671" s="233"/>
      <c r="L1671" s="238"/>
      <c r="M1671" s="239"/>
      <c r="N1671" s="240"/>
      <c r="O1671" s="240"/>
      <c r="P1671" s="240"/>
      <c r="Q1671" s="240"/>
      <c r="R1671" s="240"/>
      <c r="S1671" s="240"/>
      <c r="T1671" s="241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42" t="s">
        <v>160</v>
      </c>
      <c r="AU1671" s="242" t="s">
        <v>89</v>
      </c>
      <c r="AV1671" s="13" t="s">
        <v>87</v>
      </c>
      <c r="AW1671" s="13" t="s">
        <v>34</v>
      </c>
      <c r="AX1671" s="13" t="s">
        <v>79</v>
      </c>
      <c r="AY1671" s="242" t="s">
        <v>151</v>
      </c>
    </row>
    <row r="1672" s="13" customFormat="1">
      <c r="A1672" s="13"/>
      <c r="B1672" s="232"/>
      <c r="C1672" s="233"/>
      <c r="D1672" s="234" t="s">
        <v>160</v>
      </c>
      <c r="E1672" s="235" t="s">
        <v>1</v>
      </c>
      <c r="F1672" s="236" t="s">
        <v>1857</v>
      </c>
      <c r="G1672" s="233"/>
      <c r="H1672" s="235" t="s">
        <v>1</v>
      </c>
      <c r="I1672" s="237"/>
      <c r="J1672" s="233"/>
      <c r="K1672" s="233"/>
      <c r="L1672" s="238"/>
      <c r="M1672" s="239"/>
      <c r="N1672" s="240"/>
      <c r="O1672" s="240"/>
      <c r="P1672" s="240"/>
      <c r="Q1672" s="240"/>
      <c r="R1672" s="240"/>
      <c r="S1672" s="240"/>
      <c r="T1672" s="241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42" t="s">
        <v>160</v>
      </c>
      <c r="AU1672" s="242" t="s">
        <v>89</v>
      </c>
      <c r="AV1672" s="13" t="s">
        <v>87</v>
      </c>
      <c r="AW1672" s="13" t="s">
        <v>34</v>
      </c>
      <c r="AX1672" s="13" t="s">
        <v>79</v>
      </c>
      <c r="AY1672" s="242" t="s">
        <v>151</v>
      </c>
    </row>
    <row r="1673" s="2" customFormat="1" ht="16.5" customHeight="1">
      <c r="A1673" s="39"/>
      <c r="B1673" s="40"/>
      <c r="C1673" s="219" t="s">
        <v>1932</v>
      </c>
      <c r="D1673" s="219" t="s">
        <v>153</v>
      </c>
      <c r="E1673" s="220" t="s">
        <v>1933</v>
      </c>
      <c r="F1673" s="221" t="s">
        <v>1934</v>
      </c>
      <c r="G1673" s="222" t="s">
        <v>232</v>
      </c>
      <c r="H1673" s="223">
        <v>2</v>
      </c>
      <c r="I1673" s="224"/>
      <c r="J1673" s="225">
        <f>ROUND(I1673*H1673,2)</f>
        <v>0</v>
      </c>
      <c r="K1673" s="221" t="s">
        <v>157</v>
      </c>
      <c r="L1673" s="45"/>
      <c r="M1673" s="226" t="s">
        <v>1</v>
      </c>
      <c r="N1673" s="227" t="s">
        <v>44</v>
      </c>
      <c r="O1673" s="92"/>
      <c r="P1673" s="228">
        <f>O1673*H1673</f>
        <v>0</v>
      </c>
      <c r="Q1673" s="228">
        <v>0.00031</v>
      </c>
      <c r="R1673" s="228">
        <f>Q1673*H1673</f>
        <v>0.00062</v>
      </c>
      <c r="S1673" s="228">
        <v>0</v>
      </c>
      <c r="T1673" s="229">
        <f>S1673*H1673</f>
        <v>0</v>
      </c>
      <c r="U1673" s="39"/>
      <c r="V1673" s="39"/>
      <c r="W1673" s="39"/>
      <c r="X1673" s="39"/>
      <c r="Y1673" s="39"/>
      <c r="Z1673" s="39"/>
      <c r="AA1673" s="39"/>
      <c r="AB1673" s="39"/>
      <c r="AC1673" s="39"/>
      <c r="AD1673" s="39"/>
      <c r="AE1673" s="39"/>
      <c r="AR1673" s="230" t="s">
        <v>209</v>
      </c>
      <c r="AT1673" s="230" t="s">
        <v>153</v>
      </c>
      <c r="AU1673" s="230" t="s">
        <v>89</v>
      </c>
      <c r="AY1673" s="18" t="s">
        <v>151</v>
      </c>
      <c r="BE1673" s="231">
        <f>IF(N1673="základní",J1673,0)</f>
        <v>0</v>
      </c>
      <c r="BF1673" s="231">
        <f>IF(N1673="snížená",J1673,0)</f>
        <v>0</v>
      </c>
      <c r="BG1673" s="231">
        <f>IF(N1673="zákl. přenesená",J1673,0)</f>
        <v>0</v>
      </c>
      <c r="BH1673" s="231">
        <f>IF(N1673="sníž. přenesená",J1673,0)</f>
        <v>0</v>
      </c>
      <c r="BI1673" s="231">
        <f>IF(N1673="nulová",J1673,0)</f>
        <v>0</v>
      </c>
      <c r="BJ1673" s="18" t="s">
        <v>87</v>
      </c>
      <c r="BK1673" s="231">
        <f>ROUND(I1673*H1673,2)</f>
        <v>0</v>
      </c>
      <c r="BL1673" s="18" t="s">
        <v>209</v>
      </c>
      <c r="BM1673" s="230" t="s">
        <v>1935</v>
      </c>
    </row>
    <row r="1674" s="2" customFormat="1" ht="16.5" customHeight="1">
      <c r="A1674" s="39"/>
      <c r="B1674" s="40"/>
      <c r="C1674" s="219" t="s">
        <v>1936</v>
      </c>
      <c r="D1674" s="219" t="s">
        <v>153</v>
      </c>
      <c r="E1674" s="220" t="s">
        <v>1937</v>
      </c>
      <c r="F1674" s="221" t="s">
        <v>1938</v>
      </c>
      <c r="G1674" s="222" t="s">
        <v>232</v>
      </c>
      <c r="H1674" s="223">
        <v>10</v>
      </c>
      <c r="I1674" s="224"/>
      <c r="J1674" s="225">
        <f>ROUND(I1674*H1674,2)</f>
        <v>0</v>
      </c>
      <c r="K1674" s="221" t="s">
        <v>157</v>
      </c>
      <c r="L1674" s="45"/>
      <c r="M1674" s="226" t="s">
        <v>1</v>
      </c>
      <c r="N1674" s="227" t="s">
        <v>44</v>
      </c>
      <c r="O1674" s="92"/>
      <c r="P1674" s="228">
        <f>O1674*H1674</f>
        <v>0</v>
      </c>
      <c r="Q1674" s="228">
        <v>0.00033</v>
      </c>
      <c r="R1674" s="228">
        <f>Q1674*H1674</f>
        <v>0.0033</v>
      </c>
      <c r="S1674" s="228">
        <v>0</v>
      </c>
      <c r="T1674" s="229">
        <f>S1674*H1674</f>
        <v>0</v>
      </c>
      <c r="U1674" s="39"/>
      <c r="V1674" s="39"/>
      <c r="W1674" s="39"/>
      <c r="X1674" s="39"/>
      <c r="Y1674" s="39"/>
      <c r="Z1674" s="39"/>
      <c r="AA1674" s="39"/>
      <c r="AB1674" s="39"/>
      <c r="AC1674" s="39"/>
      <c r="AD1674" s="39"/>
      <c r="AE1674" s="39"/>
      <c r="AR1674" s="230" t="s">
        <v>209</v>
      </c>
      <c r="AT1674" s="230" t="s">
        <v>153</v>
      </c>
      <c r="AU1674" s="230" t="s">
        <v>89</v>
      </c>
      <c r="AY1674" s="18" t="s">
        <v>151</v>
      </c>
      <c r="BE1674" s="231">
        <f>IF(N1674="základní",J1674,0)</f>
        <v>0</v>
      </c>
      <c r="BF1674" s="231">
        <f>IF(N1674="snížená",J1674,0)</f>
        <v>0</v>
      </c>
      <c r="BG1674" s="231">
        <f>IF(N1674="zákl. přenesená",J1674,0)</f>
        <v>0</v>
      </c>
      <c r="BH1674" s="231">
        <f>IF(N1674="sníž. přenesená",J1674,0)</f>
        <v>0</v>
      </c>
      <c r="BI1674" s="231">
        <f>IF(N1674="nulová",J1674,0)</f>
        <v>0</v>
      </c>
      <c r="BJ1674" s="18" t="s">
        <v>87</v>
      </c>
      <c r="BK1674" s="231">
        <f>ROUND(I1674*H1674,2)</f>
        <v>0</v>
      </c>
      <c r="BL1674" s="18" t="s">
        <v>209</v>
      </c>
      <c r="BM1674" s="230" t="s">
        <v>1939</v>
      </c>
    </row>
    <row r="1675" s="2" customFormat="1" ht="16.5" customHeight="1">
      <c r="A1675" s="39"/>
      <c r="B1675" s="40"/>
      <c r="C1675" s="219" t="s">
        <v>1940</v>
      </c>
      <c r="D1675" s="219" t="s">
        <v>153</v>
      </c>
      <c r="E1675" s="220" t="s">
        <v>1941</v>
      </c>
      <c r="F1675" s="221" t="s">
        <v>1942</v>
      </c>
      <c r="G1675" s="222" t="s">
        <v>232</v>
      </c>
      <c r="H1675" s="223">
        <v>6</v>
      </c>
      <c r="I1675" s="224"/>
      <c r="J1675" s="225">
        <f>ROUND(I1675*H1675,2)</f>
        <v>0</v>
      </c>
      <c r="K1675" s="221" t="s">
        <v>157</v>
      </c>
      <c r="L1675" s="45"/>
      <c r="M1675" s="226" t="s">
        <v>1</v>
      </c>
      <c r="N1675" s="227" t="s">
        <v>44</v>
      </c>
      <c r="O1675" s="92"/>
      <c r="P1675" s="228">
        <f>O1675*H1675</f>
        <v>0</v>
      </c>
      <c r="Q1675" s="228">
        <v>0.00019000000000000001</v>
      </c>
      <c r="R1675" s="228">
        <f>Q1675*H1675</f>
        <v>0.00114</v>
      </c>
      <c r="S1675" s="228">
        <v>0</v>
      </c>
      <c r="T1675" s="229">
        <f>S1675*H1675</f>
        <v>0</v>
      </c>
      <c r="U1675" s="39"/>
      <c r="V1675" s="39"/>
      <c r="W1675" s="39"/>
      <c r="X1675" s="39"/>
      <c r="Y1675" s="39"/>
      <c r="Z1675" s="39"/>
      <c r="AA1675" s="39"/>
      <c r="AB1675" s="39"/>
      <c r="AC1675" s="39"/>
      <c r="AD1675" s="39"/>
      <c r="AE1675" s="39"/>
      <c r="AR1675" s="230" t="s">
        <v>209</v>
      </c>
      <c r="AT1675" s="230" t="s">
        <v>153</v>
      </c>
      <c r="AU1675" s="230" t="s">
        <v>89</v>
      </c>
      <c r="AY1675" s="18" t="s">
        <v>151</v>
      </c>
      <c r="BE1675" s="231">
        <f>IF(N1675="základní",J1675,0)</f>
        <v>0</v>
      </c>
      <c r="BF1675" s="231">
        <f>IF(N1675="snížená",J1675,0)</f>
        <v>0</v>
      </c>
      <c r="BG1675" s="231">
        <f>IF(N1675="zákl. přenesená",J1675,0)</f>
        <v>0</v>
      </c>
      <c r="BH1675" s="231">
        <f>IF(N1675="sníž. přenesená",J1675,0)</f>
        <v>0</v>
      </c>
      <c r="BI1675" s="231">
        <f>IF(N1675="nulová",J1675,0)</f>
        <v>0</v>
      </c>
      <c r="BJ1675" s="18" t="s">
        <v>87</v>
      </c>
      <c r="BK1675" s="231">
        <f>ROUND(I1675*H1675,2)</f>
        <v>0</v>
      </c>
      <c r="BL1675" s="18" t="s">
        <v>209</v>
      </c>
      <c r="BM1675" s="230" t="s">
        <v>1943</v>
      </c>
    </row>
    <row r="1676" s="2" customFormat="1" ht="16.5" customHeight="1">
      <c r="A1676" s="39"/>
      <c r="B1676" s="40"/>
      <c r="C1676" s="219" t="s">
        <v>1944</v>
      </c>
      <c r="D1676" s="219" t="s">
        <v>153</v>
      </c>
      <c r="E1676" s="220" t="s">
        <v>1945</v>
      </c>
      <c r="F1676" s="221" t="s">
        <v>1946</v>
      </c>
      <c r="G1676" s="222" t="s">
        <v>232</v>
      </c>
      <c r="H1676" s="223">
        <v>2</v>
      </c>
      <c r="I1676" s="224"/>
      <c r="J1676" s="225">
        <f>ROUND(I1676*H1676,2)</f>
        <v>0</v>
      </c>
      <c r="K1676" s="221" t="s">
        <v>157</v>
      </c>
      <c r="L1676" s="45"/>
      <c r="M1676" s="226" t="s">
        <v>1</v>
      </c>
      <c r="N1676" s="227" t="s">
        <v>44</v>
      </c>
      <c r="O1676" s="92"/>
      <c r="P1676" s="228">
        <f>O1676*H1676</f>
        <v>0</v>
      </c>
      <c r="Q1676" s="228">
        <v>0.00019000000000000001</v>
      </c>
      <c r="R1676" s="228">
        <f>Q1676*H1676</f>
        <v>0.00038000000000000002</v>
      </c>
      <c r="S1676" s="228">
        <v>0</v>
      </c>
      <c r="T1676" s="229">
        <f>S1676*H1676</f>
        <v>0</v>
      </c>
      <c r="U1676" s="39"/>
      <c r="V1676" s="39"/>
      <c r="W1676" s="39"/>
      <c r="X1676" s="39"/>
      <c r="Y1676" s="39"/>
      <c r="Z1676" s="39"/>
      <c r="AA1676" s="39"/>
      <c r="AB1676" s="39"/>
      <c r="AC1676" s="39"/>
      <c r="AD1676" s="39"/>
      <c r="AE1676" s="39"/>
      <c r="AR1676" s="230" t="s">
        <v>209</v>
      </c>
      <c r="AT1676" s="230" t="s">
        <v>153</v>
      </c>
      <c r="AU1676" s="230" t="s">
        <v>89</v>
      </c>
      <c r="AY1676" s="18" t="s">
        <v>151</v>
      </c>
      <c r="BE1676" s="231">
        <f>IF(N1676="základní",J1676,0)</f>
        <v>0</v>
      </c>
      <c r="BF1676" s="231">
        <f>IF(N1676="snížená",J1676,0)</f>
        <v>0</v>
      </c>
      <c r="BG1676" s="231">
        <f>IF(N1676="zákl. přenesená",J1676,0)</f>
        <v>0</v>
      </c>
      <c r="BH1676" s="231">
        <f>IF(N1676="sníž. přenesená",J1676,0)</f>
        <v>0</v>
      </c>
      <c r="BI1676" s="231">
        <f>IF(N1676="nulová",J1676,0)</f>
        <v>0</v>
      </c>
      <c r="BJ1676" s="18" t="s">
        <v>87</v>
      </c>
      <c r="BK1676" s="231">
        <f>ROUND(I1676*H1676,2)</f>
        <v>0</v>
      </c>
      <c r="BL1676" s="18" t="s">
        <v>209</v>
      </c>
      <c r="BM1676" s="230" t="s">
        <v>1947</v>
      </c>
    </row>
    <row r="1677" s="2" customFormat="1" ht="16.5" customHeight="1">
      <c r="A1677" s="39"/>
      <c r="B1677" s="40"/>
      <c r="C1677" s="219" t="s">
        <v>1948</v>
      </c>
      <c r="D1677" s="219" t="s">
        <v>153</v>
      </c>
      <c r="E1677" s="220" t="s">
        <v>1949</v>
      </c>
      <c r="F1677" s="221" t="s">
        <v>1950</v>
      </c>
      <c r="G1677" s="222" t="s">
        <v>232</v>
      </c>
      <c r="H1677" s="223">
        <v>1</v>
      </c>
      <c r="I1677" s="224"/>
      <c r="J1677" s="225">
        <f>ROUND(I1677*H1677,2)</f>
        <v>0</v>
      </c>
      <c r="K1677" s="221" t="s">
        <v>157</v>
      </c>
      <c r="L1677" s="45"/>
      <c r="M1677" s="226" t="s">
        <v>1</v>
      </c>
      <c r="N1677" s="227" t="s">
        <v>44</v>
      </c>
      <c r="O1677" s="92"/>
      <c r="P1677" s="228">
        <f>O1677*H1677</f>
        <v>0</v>
      </c>
      <c r="Q1677" s="228">
        <v>0.00019000000000000001</v>
      </c>
      <c r="R1677" s="228">
        <f>Q1677*H1677</f>
        <v>0.00019000000000000001</v>
      </c>
      <c r="S1677" s="228">
        <v>0</v>
      </c>
      <c r="T1677" s="229">
        <f>S1677*H1677</f>
        <v>0</v>
      </c>
      <c r="U1677" s="39"/>
      <c r="V1677" s="39"/>
      <c r="W1677" s="39"/>
      <c r="X1677" s="39"/>
      <c r="Y1677" s="39"/>
      <c r="Z1677" s="39"/>
      <c r="AA1677" s="39"/>
      <c r="AB1677" s="39"/>
      <c r="AC1677" s="39"/>
      <c r="AD1677" s="39"/>
      <c r="AE1677" s="39"/>
      <c r="AR1677" s="230" t="s">
        <v>209</v>
      </c>
      <c r="AT1677" s="230" t="s">
        <v>153</v>
      </c>
      <c r="AU1677" s="230" t="s">
        <v>89</v>
      </c>
      <c r="AY1677" s="18" t="s">
        <v>151</v>
      </c>
      <c r="BE1677" s="231">
        <f>IF(N1677="základní",J1677,0)</f>
        <v>0</v>
      </c>
      <c r="BF1677" s="231">
        <f>IF(N1677="snížená",J1677,0)</f>
        <v>0</v>
      </c>
      <c r="BG1677" s="231">
        <f>IF(N1677="zákl. přenesená",J1677,0)</f>
        <v>0</v>
      </c>
      <c r="BH1677" s="231">
        <f>IF(N1677="sníž. přenesená",J1677,0)</f>
        <v>0</v>
      </c>
      <c r="BI1677" s="231">
        <f>IF(N1677="nulová",J1677,0)</f>
        <v>0</v>
      </c>
      <c r="BJ1677" s="18" t="s">
        <v>87</v>
      </c>
      <c r="BK1677" s="231">
        <f>ROUND(I1677*H1677,2)</f>
        <v>0</v>
      </c>
      <c r="BL1677" s="18" t="s">
        <v>209</v>
      </c>
      <c r="BM1677" s="230" t="s">
        <v>1951</v>
      </c>
    </row>
    <row r="1678" s="2" customFormat="1" ht="16.5" customHeight="1">
      <c r="A1678" s="39"/>
      <c r="B1678" s="40"/>
      <c r="C1678" s="219" t="s">
        <v>1952</v>
      </c>
      <c r="D1678" s="219" t="s">
        <v>153</v>
      </c>
      <c r="E1678" s="220" t="s">
        <v>1953</v>
      </c>
      <c r="F1678" s="221" t="s">
        <v>1954</v>
      </c>
      <c r="G1678" s="222" t="s">
        <v>388</v>
      </c>
      <c r="H1678" s="223">
        <v>37.399999999999999</v>
      </c>
      <c r="I1678" s="224"/>
      <c r="J1678" s="225">
        <f>ROUND(I1678*H1678,2)</f>
        <v>0</v>
      </c>
      <c r="K1678" s="221" t="s">
        <v>157</v>
      </c>
      <c r="L1678" s="45"/>
      <c r="M1678" s="226" t="s">
        <v>1</v>
      </c>
      <c r="N1678" s="227" t="s">
        <v>44</v>
      </c>
      <c r="O1678" s="92"/>
      <c r="P1678" s="228">
        <f>O1678*H1678</f>
        <v>0</v>
      </c>
      <c r="Q1678" s="228">
        <v>0.00085999999999999998</v>
      </c>
      <c r="R1678" s="228">
        <f>Q1678*H1678</f>
        <v>0.032163999999999998</v>
      </c>
      <c r="S1678" s="228">
        <v>0</v>
      </c>
      <c r="T1678" s="229">
        <f>S1678*H1678</f>
        <v>0</v>
      </c>
      <c r="U1678" s="39"/>
      <c r="V1678" s="39"/>
      <c r="W1678" s="39"/>
      <c r="X1678" s="39"/>
      <c r="Y1678" s="39"/>
      <c r="Z1678" s="39"/>
      <c r="AA1678" s="39"/>
      <c r="AB1678" s="39"/>
      <c r="AC1678" s="39"/>
      <c r="AD1678" s="39"/>
      <c r="AE1678" s="39"/>
      <c r="AR1678" s="230" t="s">
        <v>209</v>
      </c>
      <c r="AT1678" s="230" t="s">
        <v>153</v>
      </c>
      <c r="AU1678" s="230" t="s">
        <v>89</v>
      </c>
      <c r="AY1678" s="18" t="s">
        <v>151</v>
      </c>
      <c r="BE1678" s="231">
        <f>IF(N1678="základní",J1678,0)</f>
        <v>0</v>
      </c>
      <c r="BF1678" s="231">
        <f>IF(N1678="snížená",J1678,0)</f>
        <v>0</v>
      </c>
      <c r="BG1678" s="231">
        <f>IF(N1678="zákl. přenesená",J1678,0)</f>
        <v>0</v>
      </c>
      <c r="BH1678" s="231">
        <f>IF(N1678="sníž. přenesená",J1678,0)</f>
        <v>0</v>
      </c>
      <c r="BI1678" s="231">
        <f>IF(N1678="nulová",J1678,0)</f>
        <v>0</v>
      </c>
      <c r="BJ1678" s="18" t="s">
        <v>87</v>
      </c>
      <c r="BK1678" s="231">
        <f>ROUND(I1678*H1678,2)</f>
        <v>0</v>
      </c>
      <c r="BL1678" s="18" t="s">
        <v>209</v>
      </c>
      <c r="BM1678" s="230" t="s">
        <v>1955</v>
      </c>
    </row>
    <row r="1679" s="13" customFormat="1">
      <c r="A1679" s="13"/>
      <c r="B1679" s="232"/>
      <c r="C1679" s="233"/>
      <c r="D1679" s="234" t="s">
        <v>160</v>
      </c>
      <c r="E1679" s="235" t="s">
        <v>1</v>
      </c>
      <c r="F1679" s="236" t="s">
        <v>1862</v>
      </c>
      <c r="G1679" s="233"/>
      <c r="H1679" s="235" t="s">
        <v>1</v>
      </c>
      <c r="I1679" s="237"/>
      <c r="J1679" s="233"/>
      <c r="K1679" s="233"/>
      <c r="L1679" s="238"/>
      <c r="M1679" s="239"/>
      <c r="N1679" s="240"/>
      <c r="O1679" s="240"/>
      <c r="P1679" s="240"/>
      <c r="Q1679" s="240"/>
      <c r="R1679" s="240"/>
      <c r="S1679" s="240"/>
      <c r="T1679" s="241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42" t="s">
        <v>160</v>
      </c>
      <c r="AU1679" s="242" t="s">
        <v>89</v>
      </c>
      <c r="AV1679" s="13" t="s">
        <v>87</v>
      </c>
      <c r="AW1679" s="13" t="s">
        <v>34</v>
      </c>
      <c r="AX1679" s="13" t="s">
        <v>79</v>
      </c>
      <c r="AY1679" s="242" t="s">
        <v>151</v>
      </c>
    </row>
    <row r="1680" s="14" customFormat="1">
      <c r="A1680" s="14"/>
      <c r="B1680" s="243"/>
      <c r="C1680" s="244"/>
      <c r="D1680" s="234" t="s">
        <v>160</v>
      </c>
      <c r="E1680" s="245" t="s">
        <v>1</v>
      </c>
      <c r="F1680" s="246" t="s">
        <v>1956</v>
      </c>
      <c r="G1680" s="244"/>
      <c r="H1680" s="247">
        <v>2</v>
      </c>
      <c r="I1680" s="248"/>
      <c r="J1680" s="244"/>
      <c r="K1680" s="244"/>
      <c r="L1680" s="249"/>
      <c r="M1680" s="250"/>
      <c r="N1680" s="251"/>
      <c r="O1680" s="251"/>
      <c r="P1680" s="251"/>
      <c r="Q1680" s="251"/>
      <c r="R1680" s="251"/>
      <c r="S1680" s="251"/>
      <c r="T1680" s="252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3" t="s">
        <v>160</v>
      </c>
      <c r="AU1680" s="253" t="s">
        <v>89</v>
      </c>
      <c r="AV1680" s="14" t="s">
        <v>89</v>
      </c>
      <c r="AW1680" s="14" t="s">
        <v>34</v>
      </c>
      <c r="AX1680" s="14" t="s">
        <v>79</v>
      </c>
      <c r="AY1680" s="253" t="s">
        <v>151</v>
      </c>
    </row>
    <row r="1681" s="13" customFormat="1">
      <c r="A1681" s="13"/>
      <c r="B1681" s="232"/>
      <c r="C1681" s="233"/>
      <c r="D1681" s="234" t="s">
        <v>160</v>
      </c>
      <c r="E1681" s="235" t="s">
        <v>1</v>
      </c>
      <c r="F1681" s="236" t="s">
        <v>1864</v>
      </c>
      <c r="G1681" s="233"/>
      <c r="H1681" s="235" t="s">
        <v>1</v>
      </c>
      <c r="I1681" s="237"/>
      <c r="J1681" s="233"/>
      <c r="K1681" s="233"/>
      <c r="L1681" s="238"/>
      <c r="M1681" s="239"/>
      <c r="N1681" s="240"/>
      <c r="O1681" s="240"/>
      <c r="P1681" s="240"/>
      <c r="Q1681" s="240"/>
      <c r="R1681" s="240"/>
      <c r="S1681" s="240"/>
      <c r="T1681" s="241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42" t="s">
        <v>160</v>
      </c>
      <c r="AU1681" s="242" t="s">
        <v>89</v>
      </c>
      <c r="AV1681" s="13" t="s">
        <v>87</v>
      </c>
      <c r="AW1681" s="13" t="s">
        <v>34</v>
      </c>
      <c r="AX1681" s="13" t="s">
        <v>79</v>
      </c>
      <c r="AY1681" s="242" t="s">
        <v>151</v>
      </c>
    </row>
    <row r="1682" s="14" customFormat="1">
      <c r="A1682" s="14"/>
      <c r="B1682" s="243"/>
      <c r="C1682" s="244"/>
      <c r="D1682" s="234" t="s">
        <v>160</v>
      </c>
      <c r="E1682" s="245" t="s">
        <v>1</v>
      </c>
      <c r="F1682" s="246" t="s">
        <v>1957</v>
      </c>
      <c r="G1682" s="244"/>
      <c r="H1682" s="247">
        <v>12</v>
      </c>
      <c r="I1682" s="248"/>
      <c r="J1682" s="244"/>
      <c r="K1682" s="244"/>
      <c r="L1682" s="249"/>
      <c r="M1682" s="250"/>
      <c r="N1682" s="251"/>
      <c r="O1682" s="251"/>
      <c r="P1682" s="251"/>
      <c r="Q1682" s="251"/>
      <c r="R1682" s="251"/>
      <c r="S1682" s="251"/>
      <c r="T1682" s="252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3" t="s">
        <v>160</v>
      </c>
      <c r="AU1682" s="253" t="s">
        <v>89</v>
      </c>
      <c r="AV1682" s="14" t="s">
        <v>89</v>
      </c>
      <c r="AW1682" s="14" t="s">
        <v>34</v>
      </c>
      <c r="AX1682" s="14" t="s">
        <v>79</v>
      </c>
      <c r="AY1682" s="253" t="s">
        <v>151</v>
      </c>
    </row>
    <row r="1683" s="13" customFormat="1">
      <c r="A1683" s="13"/>
      <c r="B1683" s="232"/>
      <c r="C1683" s="233"/>
      <c r="D1683" s="234" t="s">
        <v>160</v>
      </c>
      <c r="E1683" s="235" t="s">
        <v>1</v>
      </c>
      <c r="F1683" s="236" t="s">
        <v>1958</v>
      </c>
      <c r="G1683" s="233"/>
      <c r="H1683" s="235" t="s">
        <v>1</v>
      </c>
      <c r="I1683" s="237"/>
      <c r="J1683" s="233"/>
      <c r="K1683" s="233"/>
      <c r="L1683" s="238"/>
      <c r="M1683" s="239"/>
      <c r="N1683" s="240"/>
      <c r="O1683" s="240"/>
      <c r="P1683" s="240"/>
      <c r="Q1683" s="240"/>
      <c r="R1683" s="240"/>
      <c r="S1683" s="240"/>
      <c r="T1683" s="241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42" t="s">
        <v>160</v>
      </c>
      <c r="AU1683" s="242" t="s">
        <v>89</v>
      </c>
      <c r="AV1683" s="13" t="s">
        <v>87</v>
      </c>
      <c r="AW1683" s="13" t="s">
        <v>34</v>
      </c>
      <c r="AX1683" s="13" t="s">
        <v>79</v>
      </c>
      <c r="AY1683" s="242" t="s">
        <v>151</v>
      </c>
    </row>
    <row r="1684" s="14" customFormat="1">
      <c r="A1684" s="14"/>
      <c r="B1684" s="243"/>
      <c r="C1684" s="244"/>
      <c r="D1684" s="234" t="s">
        <v>160</v>
      </c>
      <c r="E1684" s="245" t="s">
        <v>1</v>
      </c>
      <c r="F1684" s="246" t="s">
        <v>1959</v>
      </c>
      <c r="G1684" s="244"/>
      <c r="H1684" s="247">
        <v>8.6999999999999993</v>
      </c>
      <c r="I1684" s="248"/>
      <c r="J1684" s="244"/>
      <c r="K1684" s="244"/>
      <c r="L1684" s="249"/>
      <c r="M1684" s="250"/>
      <c r="N1684" s="251"/>
      <c r="O1684" s="251"/>
      <c r="P1684" s="251"/>
      <c r="Q1684" s="251"/>
      <c r="R1684" s="251"/>
      <c r="S1684" s="251"/>
      <c r="T1684" s="252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3" t="s">
        <v>160</v>
      </c>
      <c r="AU1684" s="253" t="s">
        <v>89</v>
      </c>
      <c r="AV1684" s="14" t="s">
        <v>89</v>
      </c>
      <c r="AW1684" s="14" t="s">
        <v>34</v>
      </c>
      <c r="AX1684" s="14" t="s">
        <v>79</v>
      </c>
      <c r="AY1684" s="253" t="s">
        <v>151</v>
      </c>
    </row>
    <row r="1685" s="13" customFormat="1">
      <c r="A1685" s="13"/>
      <c r="B1685" s="232"/>
      <c r="C1685" s="233"/>
      <c r="D1685" s="234" t="s">
        <v>160</v>
      </c>
      <c r="E1685" s="235" t="s">
        <v>1</v>
      </c>
      <c r="F1685" s="236" t="s">
        <v>1960</v>
      </c>
      <c r="G1685" s="233"/>
      <c r="H1685" s="235" t="s">
        <v>1</v>
      </c>
      <c r="I1685" s="237"/>
      <c r="J1685" s="233"/>
      <c r="K1685" s="233"/>
      <c r="L1685" s="238"/>
      <c r="M1685" s="239"/>
      <c r="N1685" s="240"/>
      <c r="O1685" s="240"/>
      <c r="P1685" s="240"/>
      <c r="Q1685" s="240"/>
      <c r="R1685" s="240"/>
      <c r="S1685" s="240"/>
      <c r="T1685" s="241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42" t="s">
        <v>160</v>
      </c>
      <c r="AU1685" s="242" t="s">
        <v>89</v>
      </c>
      <c r="AV1685" s="13" t="s">
        <v>87</v>
      </c>
      <c r="AW1685" s="13" t="s">
        <v>34</v>
      </c>
      <c r="AX1685" s="13" t="s">
        <v>79</v>
      </c>
      <c r="AY1685" s="242" t="s">
        <v>151</v>
      </c>
    </row>
    <row r="1686" s="14" customFormat="1">
      <c r="A1686" s="14"/>
      <c r="B1686" s="243"/>
      <c r="C1686" s="244"/>
      <c r="D1686" s="234" t="s">
        <v>160</v>
      </c>
      <c r="E1686" s="245" t="s">
        <v>1</v>
      </c>
      <c r="F1686" s="246" t="s">
        <v>1961</v>
      </c>
      <c r="G1686" s="244"/>
      <c r="H1686" s="247">
        <v>14.699999999999999</v>
      </c>
      <c r="I1686" s="248"/>
      <c r="J1686" s="244"/>
      <c r="K1686" s="244"/>
      <c r="L1686" s="249"/>
      <c r="M1686" s="250"/>
      <c r="N1686" s="251"/>
      <c r="O1686" s="251"/>
      <c r="P1686" s="251"/>
      <c r="Q1686" s="251"/>
      <c r="R1686" s="251"/>
      <c r="S1686" s="251"/>
      <c r="T1686" s="252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3" t="s">
        <v>160</v>
      </c>
      <c r="AU1686" s="253" t="s">
        <v>89</v>
      </c>
      <c r="AV1686" s="14" t="s">
        <v>89</v>
      </c>
      <c r="AW1686" s="14" t="s">
        <v>34</v>
      </c>
      <c r="AX1686" s="14" t="s">
        <v>79</v>
      </c>
      <c r="AY1686" s="253" t="s">
        <v>151</v>
      </c>
    </row>
    <row r="1687" s="15" customFormat="1">
      <c r="A1687" s="15"/>
      <c r="B1687" s="254"/>
      <c r="C1687" s="255"/>
      <c r="D1687" s="234" t="s">
        <v>160</v>
      </c>
      <c r="E1687" s="256" t="s">
        <v>1</v>
      </c>
      <c r="F1687" s="257" t="s">
        <v>166</v>
      </c>
      <c r="G1687" s="255"/>
      <c r="H1687" s="258">
        <v>37.399999999999999</v>
      </c>
      <c r="I1687" s="259"/>
      <c r="J1687" s="255"/>
      <c r="K1687" s="255"/>
      <c r="L1687" s="260"/>
      <c r="M1687" s="261"/>
      <c r="N1687" s="262"/>
      <c r="O1687" s="262"/>
      <c r="P1687" s="262"/>
      <c r="Q1687" s="262"/>
      <c r="R1687" s="262"/>
      <c r="S1687" s="262"/>
      <c r="T1687" s="263"/>
      <c r="U1687" s="15"/>
      <c r="V1687" s="15"/>
      <c r="W1687" s="15"/>
      <c r="X1687" s="15"/>
      <c r="Y1687" s="15"/>
      <c r="Z1687" s="15"/>
      <c r="AA1687" s="15"/>
      <c r="AB1687" s="15"/>
      <c r="AC1687" s="15"/>
      <c r="AD1687" s="15"/>
      <c r="AE1687" s="15"/>
      <c r="AT1687" s="264" t="s">
        <v>160</v>
      </c>
      <c r="AU1687" s="264" t="s">
        <v>89</v>
      </c>
      <c r="AV1687" s="15" t="s">
        <v>158</v>
      </c>
      <c r="AW1687" s="15" t="s">
        <v>34</v>
      </c>
      <c r="AX1687" s="15" t="s">
        <v>87</v>
      </c>
      <c r="AY1687" s="264" t="s">
        <v>151</v>
      </c>
    </row>
    <row r="1688" s="13" customFormat="1">
      <c r="A1688" s="13"/>
      <c r="B1688" s="232"/>
      <c r="C1688" s="233"/>
      <c r="D1688" s="234" t="s">
        <v>160</v>
      </c>
      <c r="E1688" s="235" t="s">
        <v>1</v>
      </c>
      <c r="F1688" s="236" t="s">
        <v>167</v>
      </c>
      <c r="G1688" s="233"/>
      <c r="H1688" s="235" t="s">
        <v>1</v>
      </c>
      <c r="I1688" s="237"/>
      <c r="J1688" s="233"/>
      <c r="K1688" s="233"/>
      <c r="L1688" s="238"/>
      <c r="M1688" s="239"/>
      <c r="N1688" s="240"/>
      <c r="O1688" s="240"/>
      <c r="P1688" s="240"/>
      <c r="Q1688" s="240"/>
      <c r="R1688" s="240"/>
      <c r="S1688" s="240"/>
      <c r="T1688" s="241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42" t="s">
        <v>160</v>
      </c>
      <c r="AU1688" s="242" t="s">
        <v>89</v>
      </c>
      <c r="AV1688" s="13" t="s">
        <v>87</v>
      </c>
      <c r="AW1688" s="13" t="s">
        <v>34</v>
      </c>
      <c r="AX1688" s="13" t="s">
        <v>79</v>
      </c>
      <c r="AY1688" s="242" t="s">
        <v>151</v>
      </c>
    </row>
    <row r="1689" s="13" customFormat="1">
      <c r="A1689" s="13"/>
      <c r="B1689" s="232"/>
      <c r="C1689" s="233"/>
      <c r="D1689" s="234" t="s">
        <v>160</v>
      </c>
      <c r="E1689" s="235" t="s">
        <v>1</v>
      </c>
      <c r="F1689" s="236" t="s">
        <v>1853</v>
      </c>
      <c r="G1689" s="233"/>
      <c r="H1689" s="235" t="s">
        <v>1</v>
      </c>
      <c r="I1689" s="237"/>
      <c r="J1689" s="233"/>
      <c r="K1689" s="233"/>
      <c r="L1689" s="238"/>
      <c r="M1689" s="239"/>
      <c r="N1689" s="240"/>
      <c r="O1689" s="240"/>
      <c r="P1689" s="240"/>
      <c r="Q1689" s="240"/>
      <c r="R1689" s="240"/>
      <c r="S1689" s="240"/>
      <c r="T1689" s="241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42" t="s">
        <v>160</v>
      </c>
      <c r="AU1689" s="242" t="s">
        <v>89</v>
      </c>
      <c r="AV1689" s="13" t="s">
        <v>87</v>
      </c>
      <c r="AW1689" s="13" t="s">
        <v>34</v>
      </c>
      <c r="AX1689" s="13" t="s">
        <v>79</v>
      </c>
      <c r="AY1689" s="242" t="s">
        <v>151</v>
      </c>
    </row>
    <row r="1690" s="13" customFormat="1">
      <c r="A1690" s="13"/>
      <c r="B1690" s="232"/>
      <c r="C1690" s="233"/>
      <c r="D1690" s="234" t="s">
        <v>160</v>
      </c>
      <c r="E1690" s="235" t="s">
        <v>1</v>
      </c>
      <c r="F1690" s="236" t="s">
        <v>1854</v>
      </c>
      <c r="G1690" s="233"/>
      <c r="H1690" s="235" t="s">
        <v>1</v>
      </c>
      <c r="I1690" s="237"/>
      <c r="J1690" s="233"/>
      <c r="K1690" s="233"/>
      <c r="L1690" s="238"/>
      <c r="M1690" s="239"/>
      <c r="N1690" s="240"/>
      <c r="O1690" s="240"/>
      <c r="P1690" s="240"/>
      <c r="Q1690" s="240"/>
      <c r="R1690" s="240"/>
      <c r="S1690" s="240"/>
      <c r="T1690" s="241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42" t="s">
        <v>160</v>
      </c>
      <c r="AU1690" s="242" t="s">
        <v>89</v>
      </c>
      <c r="AV1690" s="13" t="s">
        <v>87</v>
      </c>
      <c r="AW1690" s="13" t="s">
        <v>34</v>
      </c>
      <c r="AX1690" s="13" t="s">
        <v>79</v>
      </c>
      <c r="AY1690" s="242" t="s">
        <v>151</v>
      </c>
    </row>
    <row r="1691" s="13" customFormat="1">
      <c r="A1691" s="13"/>
      <c r="B1691" s="232"/>
      <c r="C1691" s="233"/>
      <c r="D1691" s="234" t="s">
        <v>160</v>
      </c>
      <c r="E1691" s="235" t="s">
        <v>1</v>
      </c>
      <c r="F1691" s="236" t="s">
        <v>1855</v>
      </c>
      <c r="G1691" s="233"/>
      <c r="H1691" s="235" t="s">
        <v>1</v>
      </c>
      <c r="I1691" s="237"/>
      <c r="J1691" s="233"/>
      <c r="K1691" s="233"/>
      <c r="L1691" s="238"/>
      <c r="M1691" s="239"/>
      <c r="N1691" s="240"/>
      <c r="O1691" s="240"/>
      <c r="P1691" s="240"/>
      <c r="Q1691" s="240"/>
      <c r="R1691" s="240"/>
      <c r="S1691" s="240"/>
      <c r="T1691" s="241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42" t="s">
        <v>160</v>
      </c>
      <c r="AU1691" s="242" t="s">
        <v>89</v>
      </c>
      <c r="AV1691" s="13" t="s">
        <v>87</v>
      </c>
      <c r="AW1691" s="13" t="s">
        <v>34</v>
      </c>
      <c r="AX1691" s="13" t="s">
        <v>79</v>
      </c>
      <c r="AY1691" s="242" t="s">
        <v>151</v>
      </c>
    </row>
    <row r="1692" s="13" customFormat="1">
      <c r="A1692" s="13"/>
      <c r="B1692" s="232"/>
      <c r="C1692" s="233"/>
      <c r="D1692" s="234" t="s">
        <v>160</v>
      </c>
      <c r="E1692" s="235" t="s">
        <v>1</v>
      </c>
      <c r="F1692" s="236" t="s">
        <v>1856</v>
      </c>
      <c r="G1692" s="233"/>
      <c r="H1692" s="235" t="s">
        <v>1</v>
      </c>
      <c r="I1692" s="237"/>
      <c r="J1692" s="233"/>
      <c r="K1692" s="233"/>
      <c r="L1692" s="238"/>
      <c r="M1692" s="239"/>
      <c r="N1692" s="240"/>
      <c r="O1692" s="240"/>
      <c r="P1692" s="240"/>
      <c r="Q1692" s="240"/>
      <c r="R1692" s="240"/>
      <c r="S1692" s="240"/>
      <c r="T1692" s="241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42" t="s">
        <v>160</v>
      </c>
      <c r="AU1692" s="242" t="s">
        <v>89</v>
      </c>
      <c r="AV1692" s="13" t="s">
        <v>87</v>
      </c>
      <c r="AW1692" s="13" t="s">
        <v>34</v>
      </c>
      <c r="AX1692" s="13" t="s">
        <v>79</v>
      </c>
      <c r="AY1692" s="242" t="s">
        <v>151</v>
      </c>
    </row>
    <row r="1693" s="13" customFormat="1">
      <c r="A1693" s="13"/>
      <c r="B1693" s="232"/>
      <c r="C1693" s="233"/>
      <c r="D1693" s="234" t="s">
        <v>160</v>
      </c>
      <c r="E1693" s="235" t="s">
        <v>1</v>
      </c>
      <c r="F1693" s="236" t="s">
        <v>1857</v>
      </c>
      <c r="G1693" s="233"/>
      <c r="H1693" s="235" t="s">
        <v>1</v>
      </c>
      <c r="I1693" s="237"/>
      <c r="J1693" s="233"/>
      <c r="K1693" s="233"/>
      <c r="L1693" s="238"/>
      <c r="M1693" s="239"/>
      <c r="N1693" s="240"/>
      <c r="O1693" s="240"/>
      <c r="P1693" s="240"/>
      <c r="Q1693" s="240"/>
      <c r="R1693" s="240"/>
      <c r="S1693" s="240"/>
      <c r="T1693" s="241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42" t="s">
        <v>160</v>
      </c>
      <c r="AU1693" s="242" t="s">
        <v>89</v>
      </c>
      <c r="AV1693" s="13" t="s">
        <v>87</v>
      </c>
      <c r="AW1693" s="13" t="s">
        <v>34</v>
      </c>
      <c r="AX1693" s="13" t="s">
        <v>79</v>
      </c>
      <c r="AY1693" s="242" t="s">
        <v>151</v>
      </c>
    </row>
    <row r="1694" s="2" customFormat="1" ht="16.5" customHeight="1">
      <c r="A1694" s="39"/>
      <c r="B1694" s="40"/>
      <c r="C1694" s="219" t="s">
        <v>1962</v>
      </c>
      <c r="D1694" s="219" t="s">
        <v>153</v>
      </c>
      <c r="E1694" s="220" t="s">
        <v>1963</v>
      </c>
      <c r="F1694" s="221" t="s">
        <v>1964</v>
      </c>
      <c r="G1694" s="222" t="s">
        <v>388</v>
      </c>
      <c r="H1694" s="223">
        <v>16.199999999999999</v>
      </c>
      <c r="I1694" s="224"/>
      <c r="J1694" s="225">
        <f>ROUND(I1694*H1694,2)</f>
        <v>0</v>
      </c>
      <c r="K1694" s="221" t="s">
        <v>157</v>
      </c>
      <c r="L1694" s="45"/>
      <c r="M1694" s="226" t="s">
        <v>1</v>
      </c>
      <c r="N1694" s="227" t="s">
        <v>44</v>
      </c>
      <c r="O1694" s="92"/>
      <c r="P1694" s="228">
        <f>O1694*H1694</f>
        <v>0</v>
      </c>
      <c r="Q1694" s="228">
        <v>0.00108</v>
      </c>
      <c r="R1694" s="228">
        <f>Q1694*H1694</f>
        <v>0.017496000000000001</v>
      </c>
      <c r="S1694" s="228">
        <v>0</v>
      </c>
      <c r="T1694" s="229">
        <f>S1694*H1694</f>
        <v>0</v>
      </c>
      <c r="U1694" s="39"/>
      <c r="V1694" s="39"/>
      <c r="W1694" s="39"/>
      <c r="X1694" s="39"/>
      <c r="Y1694" s="39"/>
      <c r="Z1694" s="39"/>
      <c r="AA1694" s="39"/>
      <c r="AB1694" s="39"/>
      <c r="AC1694" s="39"/>
      <c r="AD1694" s="39"/>
      <c r="AE1694" s="39"/>
      <c r="AR1694" s="230" t="s">
        <v>209</v>
      </c>
      <c r="AT1694" s="230" t="s">
        <v>153</v>
      </c>
      <c r="AU1694" s="230" t="s">
        <v>89</v>
      </c>
      <c r="AY1694" s="18" t="s">
        <v>151</v>
      </c>
      <c r="BE1694" s="231">
        <f>IF(N1694="základní",J1694,0)</f>
        <v>0</v>
      </c>
      <c r="BF1694" s="231">
        <f>IF(N1694="snížená",J1694,0)</f>
        <v>0</v>
      </c>
      <c r="BG1694" s="231">
        <f>IF(N1694="zákl. přenesená",J1694,0)</f>
        <v>0</v>
      </c>
      <c r="BH1694" s="231">
        <f>IF(N1694="sníž. přenesená",J1694,0)</f>
        <v>0</v>
      </c>
      <c r="BI1694" s="231">
        <f>IF(N1694="nulová",J1694,0)</f>
        <v>0</v>
      </c>
      <c r="BJ1694" s="18" t="s">
        <v>87</v>
      </c>
      <c r="BK1694" s="231">
        <f>ROUND(I1694*H1694,2)</f>
        <v>0</v>
      </c>
      <c r="BL1694" s="18" t="s">
        <v>209</v>
      </c>
      <c r="BM1694" s="230" t="s">
        <v>1965</v>
      </c>
    </row>
    <row r="1695" s="13" customFormat="1">
      <c r="A1695" s="13"/>
      <c r="B1695" s="232"/>
      <c r="C1695" s="233"/>
      <c r="D1695" s="234" t="s">
        <v>160</v>
      </c>
      <c r="E1695" s="235" t="s">
        <v>1</v>
      </c>
      <c r="F1695" s="236" t="s">
        <v>1864</v>
      </c>
      <c r="G1695" s="233"/>
      <c r="H1695" s="235" t="s">
        <v>1</v>
      </c>
      <c r="I1695" s="237"/>
      <c r="J1695" s="233"/>
      <c r="K1695" s="233"/>
      <c r="L1695" s="238"/>
      <c r="M1695" s="239"/>
      <c r="N1695" s="240"/>
      <c r="O1695" s="240"/>
      <c r="P1695" s="240"/>
      <c r="Q1695" s="240"/>
      <c r="R1695" s="240"/>
      <c r="S1695" s="240"/>
      <c r="T1695" s="241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42" t="s">
        <v>160</v>
      </c>
      <c r="AU1695" s="242" t="s">
        <v>89</v>
      </c>
      <c r="AV1695" s="13" t="s">
        <v>87</v>
      </c>
      <c r="AW1695" s="13" t="s">
        <v>34</v>
      </c>
      <c r="AX1695" s="13" t="s">
        <v>79</v>
      </c>
      <c r="AY1695" s="242" t="s">
        <v>151</v>
      </c>
    </row>
    <row r="1696" s="14" customFormat="1">
      <c r="A1696" s="14"/>
      <c r="B1696" s="243"/>
      <c r="C1696" s="244"/>
      <c r="D1696" s="234" t="s">
        <v>160</v>
      </c>
      <c r="E1696" s="245" t="s">
        <v>1</v>
      </c>
      <c r="F1696" s="246" t="s">
        <v>1219</v>
      </c>
      <c r="G1696" s="244"/>
      <c r="H1696" s="247">
        <v>3.5</v>
      </c>
      <c r="I1696" s="248"/>
      <c r="J1696" s="244"/>
      <c r="K1696" s="244"/>
      <c r="L1696" s="249"/>
      <c r="M1696" s="250"/>
      <c r="N1696" s="251"/>
      <c r="O1696" s="251"/>
      <c r="P1696" s="251"/>
      <c r="Q1696" s="251"/>
      <c r="R1696" s="251"/>
      <c r="S1696" s="251"/>
      <c r="T1696" s="252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3" t="s">
        <v>160</v>
      </c>
      <c r="AU1696" s="253" t="s">
        <v>89</v>
      </c>
      <c r="AV1696" s="14" t="s">
        <v>89</v>
      </c>
      <c r="AW1696" s="14" t="s">
        <v>34</v>
      </c>
      <c r="AX1696" s="14" t="s">
        <v>79</v>
      </c>
      <c r="AY1696" s="253" t="s">
        <v>151</v>
      </c>
    </row>
    <row r="1697" s="13" customFormat="1">
      <c r="A1697" s="13"/>
      <c r="B1697" s="232"/>
      <c r="C1697" s="233"/>
      <c r="D1697" s="234" t="s">
        <v>160</v>
      </c>
      <c r="E1697" s="235" t="s">
        <v>1</v>
      </c>
      <c r="F1697" s="236" t="s">
        <v>1966</v>
      </c>
      <c r="G1697" s="233"/>
      <c r="H1697" s="235" t="s">
        <v>1</v>
      </c>
      <c r="I1697" s="237"/>
      <c r="J1697" s="233"/>
      <c r="K1697" s="233"/>
      <c r="L1697" s="238"/>
      <c r="M1697" s="239"/>
      <c r="N1697" s="240"/>
      <c r="O1697" s="240"/>
      <c r="P1697" s="240"/>
      <c r="Q1697" s="240"/>
      <c r="R1697" s="240"/>
      <c r="S1697" s="240"/>
      <c r="T1697" s="241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42" t="s">
        <v>160</v>
      </c>
      <c r="AU1697" s="242" t="s">
        <v>89</v>
      </c>
      <c r="AV1697" s="13" t="s">
        <v>87</v>
      </c>
      <c r="AW1697" s="13" t="s">
        <v>34</v>
      </c>
      <c r="AX1697" s="13" t="s">
        <v>79</v>
      </c>
      <c r="AY1697" s="242" t="s">
        <v>151</v>
      </c>
    </row>
    <row r="1698" s="14" customFormat="1">
      <c r="A1698" s="14"/>
      <c r="B1698" s="243"/>
      <c r="C1698" s="244"/>
      <c r="D1698" s="234" t="s">
        <v>160</v>
      </c>
      <c r="E1698" s="245" t="s">
        <v>1</v>
      </c>
      <c r="F1698" s="246" t="s">
        <v>1871</v>
      </c>
      <c r="G1698" s="244"/>
      <c r="H1698" s="247">
        <v>12.699999999999999</v>
      </c>
      <c r="I1698" s="248"/>
      <c r="J1698" s="244"/>
      <c r="K1698" s="244"/>
      <c r="L1698" s="249"/>
      <c r="M1698" s="250"/>
      <c r="N1698" s="251"/>
      <c r="O1698" s="251"/>
      <c r="P1698" s="251"/>
      <c r="Q1698" s="251"/>
      <c r="R1698" s="251"/>
      <c r="S1698" s="251"/>
      <c r="T1698" s="252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3" t="s">
        <v>160</v>
      </c>
      <c r="AU1698" s="253" t="s">
        <v>89</v>
      </c>
      <c r="AV1698" s="14" t="s">
        <v>89</v>
      </c>
      <c r="AW1698" s="14" t="s">
        <v>34</v>
      </c>
      <c r="AX1698" s="14" t="s">
        <v>79</v>
      </c>
      <c r="AY1698" s="253" t="s">
        <v>151</v>
      </c>
    </row>
    <row r="1699" s="15" customFormat="1">
      <c r="A1699" s="15"/>
      <c r="B1699" s="254"/>
      <c r="C1699" s="255"/>
      <c r="D1699" s="234" t="s">
        <v>160</v>
      </c>
      <c r="E1699" s="256" t="s">
        <v>1</v>
      </c>
      <c r="F1699" s="257" t="s">
        <v>166</v>
      </c>
      <c r="G1699" s="255"/>
      <c r="H1699" s="258">
        <v>16.199999999999999</v>
      </c>
      <c r="I1699" s="259"/>
      <c r="J1699" s="255"/>
      <c r="K1699" s="255"/>
      <c r="L1699" s="260"/>
      <c r="M1699" s="261"/>
      <c r="N1699" s="262"/>
      <c r="O1699" s="262"/>
      <c r="P1699" s="262"/>
      <c r="Q1699" s="262"/>
      <c r="R1699" s="262"/>
      <c r="S1699" s="262"/>
      <c r="T1699" s="263"/>
      <c r="U1699" s="15"/>
      <c r="V1699" s="15"/>
      <c r="W1699" s="15"/>
      <c r="X1699" s="15"/>
      <c r="Y1699" s="15"/>
      <c r="Z1699" s="15"/>
      <c r="AA1699" s="15"/>
      <c r="AB1699" s="15"/>
      <c r="AC1699" s="15"/>
      <c r="AD1699" s="15"/>
      <c r="AE1699" s="15"/>
      <c r="AT1699" s="264" t="s">
        <v>160</v>
      </c>
      <c r="AU1699" s="264" t="s">
        <v>89</v>
      </c>
      <c r="AV1699" s="15" t="s">
        <v>158</v>
      </c>
      <c r="AW1699" s="15" t="s">
        <v>34</v>
      </c>
      <c r="AX1699" s="15" t="s">
        <v>87</v>
      </c>
      <c r="AY1699" s="264" t="s">
        <v>151</v>
      </c>
    </row>
    <row r="1700" s="13" customFormat="1">
      <c r="A1700" s="13"/>
      <c r="B1700" s="232"/>
      <c r="C1700" s="233"/>
      <c r="D1700" s="234" t="s">
        <v>160</v>
      </c>
      <c r="E1700" s="235" t="s">
        <v>1</v>
      </c>
      <c r="F1700" s="236" t="s">
        <v>167</v>
      </c>
      <c r="G1700" s="233"/>
      <c r="H1700" s="235" t="s">
        <v>1</v>
      </c>
      <c r="I1700" s="237"/>
      <c r="J1700" s="233"/>
      <c r="K1700" s="233"/>
      <c r="L1700" s="238"/>
      <c r="M1700" s="239"/>
      <c r="N1700" s="240"/>
      <c r="O1700" s="240"/>
      <c r="P1700" s="240"/>
      <c r="Q1700" s="240"/>
      <c r="R1700" s="240"/>
      <c r="S1700" s="240"/>
      <c r="T1700" s="241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42" t="s">
        <v>160</v>
      </c>
      <c r="AU1700" s="242" t="s">
        <v>89</v>
      </c>
      <c r="AV1700" s="13" t="s">
        <v>87</v>
      </c>
      <c r="AW1700" s="13" t="s">
        <v>34</v>
      </c>
      <c r="AX1700" s="13" t="s">
        <v>79</v>
      </c>
      <c r="AY1700" s="242" t="s">
        <v>151</v>
      </c>
    </row>
    <row r="1701" s="13" customFormat="1">
      <c r="A1701" s="13"/>
      <c r="B1701" s="232"/>
      <c r="C1701" s="233"/>
      <c r="D1701" s="234" t="s">
        <v>160</v>
      </c>
      <c r="E1701" s="235" t="s">
        <v>1</v>
      </c>
      <c r="F1701" s="236" t="s">
        <v>1853</v>
      </c>
      <c r="G1701" s="233"/>
      <c r="H1701" s="235" t="s">
        <v>1</v>
      </c>
      <c r="I1701" s="237"/>
      <c r="J1701" s="233"/>
      <c r="K1701" s="233"/>
      <c r="L1701" s="238"/>
      <c r="M1701" s="239"/>
      <c r="N1701" s="240"/>
      <c r="O1701" s="240"/>
      <c r="P1701" s="240"/>
      <c r="Q1701" s="240"/>
      <c r="R1701" s="240"/>
      <c r="S1701" s="240"/>
      <c r="T1701" s="241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42" t="s">
        <v>160</v>
      </c>
      <c r="AU1701" s="242" t="s">
        <v>89</v>
      </c>
      <c r="AV1701" s="13" t="s">
        <v>87</v>
      </c>
      <c r="AW1701" s="13" t="s">
        <v>34</v>
      </c>
      <c r="AX1701" s="13" t="s">
        <v>79</v>
      </c>
      <c r="AY1701" s="242" t="s">
        <v>151</v>
      </c>
    </row>
    <row r="1702" s="13" customFormat="1">
      <c r="A1702" s="13"/>
      <c r="B1702" s="232"/>
      <c r="C1702" s="233"/>
      <c r="D1702" s="234" t="s">
        <v>160</v>
      </c>
      <c r="E1702" s="235" t="s">
        <v>1</v>
      </c>
      <c r="F1702" s="236" t="s">
        <v>1854</v>
      </c>
      <c r="G1702" s="233"/>
      <c r="H1702" s="235" t="s">
        <v>1</v>
      </c>
      <c r="I1702" s="237"/>
      <c r="J1702" s="233"/>
      <c r="K1702" s="233"/>
      <c r="L1702" s="238"/>
      <c r="M1702" s="239"/>
      <c r="N1702" s="240"/>
      <c r="O1702" s="240"/>
      <c r="P1702" s="240"/>
      <c r="Q1702" s="240"/>
      <c r="R1702" s="240"/>
      <c r="S1702" s="240"/>
      <c r="T1702" s="241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2" t="s">
        <v>160</v>
      </c>
      <c r="AU1702" s="242" t="s">
        <v>89</v>
      </c>
      <c r="AV1702" s="13" t="s">
        <v>87</v>
      </c>
      <c r="AW1702" s="13" t="s">
        <v>34</v>
      </c>
      <c r="AX1702" s="13" t="s">
        <v>79</v>
      </c>
      <c r="AY1702" s="242" t="s">
        <v>151</v>
      </c>
    </row>
    <row r="1703" s="13" customFormat="1">
      <c r="A1703" s="13"/>
      <c r="B1703" s="232"/>
      <c r="C1703" s="233"/>
      <c r="D1703" s="234" t="s">
        <v>160</v>
      </c>
      <c r="E1703" s="235" t="s">
        <v>1</v>
      </c>
      <c r="F1703" s="236" t="s">
        <v>1855</v>
      </c>
      <c r="G1703" s="233"/>
      <c r="H1703" s="235" t="s">
        <v>1</v>
      </c>
      <c r="I1703" s="237"/>
      <c r="J1703" s="233"/>
      <c r="K1703" s="233"/>
      <c r="L1703" s="238"/>
      <c r="M1703" s="239"/>
      <c r="N1703" s="240"/>
      <c r="O1703" s="240"/>
      <c r="P1703" s="240"/>
      <c r="Q1703" s="240"/>
      <c r="R1703" s="240"/>
      <c r="S1703" s="240"/>
      <c r="T1703" s="241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42" t="s">
        <v>160</v>
      </c>
      <c r="AU1703" s="242" t="s">
        <v>89</v>
      </c>
      <c r="AV1703" s="13" t="s">
        <v>87</v>
      </c>
      <c r="AW1703" s="13" t="s">
        <v>34</v>
      </c>
      <c r="AX1703" s="13" t="s">
        <v>79</v>
      </c>
      <c r="AY1703" s="242" t="s">
        <v>151</v>
      </c>
    </row>
    <row r="1704" s="13" customFormat="1">
      <c r="A1704" s="13"/>
      <c r="B1704" s="232"/>
      <c r="C1704" s="233"/>
      <c r="D1704" s="234" t="s">
        <v>160</v>
      </c>
      <c r="E1704" s="235" t="s">
        <v>1</v>
      </c>
      <c r="F1704" s="236" t="s">
        <v>1856</v>
      </c>
      <c r="G1704" s="233"/>
      <c r="H1704" s="235" t="s">
        <v>1</v>
      </c>
      <c r="I1704" s="237"/>
      <c r="J1704" s="233"/>
      <c r="K1704" s="233"/>
      <c r="L1704" s="238"/>
      <c r="M1704" s="239"/>
      <c r="N1704" s="240"/>
      <c r="O1704" s="240"/>
      <c r="P1704" s="240"/>
      <c r="Q1704" s="240"/>
      <c r="R1704" s="240"/>
      <c r="S1704" s="240"/>
      <c r="T1704" s="241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42" t="s">
        <v>160</v>
      </c>
      <c r="AU1704" s="242" t="s">
        <v>89</v>
      </c>
      <c r="AV1704" s="13" t="s">
        <v>87</v>
      </c>
      <c r="AW1704" s="13" t="s">
        <v>34</v>
      </c>
      <c r="AX1704" s="13" t="s">
        <v>79</v>
      </c>
      <c r="AY1704" s="242" t="s">
        <v>151</v>
      </c>
    </row>
    <row r="1705" s="13" customFormat="1">
      <c r="A1705" s="13"/>
      <c r="B1705" s="232"/>
      <c r="C1705" s="233"/>
      <c r="D1705" s="234" t="s">
        <v>160</v>
      </c>
      <c r="E1705" s="235" t="s">
        <v>1</v>
      </c>
      <c r="F1705" s="236" t="s">
        <v>1857</v>
      </c>
      <c r="G1705" s="233"/>
      <c r="H1705" s="235" t="s">
        <v>1</v>
      </c>
      <c r="I1705" s="237"/>
      <c r="J1705" s="233"/>
      <c r="K1705" s="233"/>
      <c r="L1705" s="238"/>
      <c r="M1705" s="239"/>
      <c r="N1705" s="240"/>
      <c r="O1705" s="240"/>
      <c r="P1705" s="240"/>
      <c r="Q1705" s="240"/>
      <c r="R1705" s="240"/>
      <c r="S1705" s="240"/>
      <c r="T1705" s="241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42" t="s">
        <v>160</v>
      </c>
      <c r="AU1705" s="242" t="s">
        <v>89</v>
      </c>
      <c r="AV1705" s="13" t="s">
        <v>87</v>
      </c>
      <c r="AW1705" s="13" t="s">
        <v>34</v>
      </c>
      <c r="AX1705" s="13" t="s">
        <v>79</v>
      </c>
      <c r="AY1705" s="242" t="s">
        <v>151</v>
      </c>
    </row>
    <row r="1706" s="2" customFormat="1" ht="16.5" customHeight="1">
      <c r="A1706" s="39"/>
      <c r="B1706" s="40"/>
      <c r="C1706" s="219" t="s">
        <v>1967</v>
      </c>
      <c r="D1706" s="219" t="s">
        <v>153</v>
      </c>
      <c r="E1706" s="220" t="s">
        <v>1968</v>
      </c>
      <c r="F1706" s="221" t="s">
        <v>1969</v>
      </c>
      <c r="G1706" s="222" t="s">
        <v>388</v>
      </c>
      <c r="H1706" s="223">
        <v>6.7000000000000002</v>
      </c>
      <c r="I1706" s="224"/>
      <c r="J1706" s="225">
        <f>ROUND(I1706*H1706,2)</f>
        <v>0</v>
      </c>
      <c r="K1706" s="221" t="s">
        <v>157</v>
      </c>
      <c r="L1706" s="45"/>
      <c r="M1706" s="226" t="s">
        <v>1</v>
      </c>
      <c r="N1706" s="227" t="s">
        <v>44</v>
      </c>
      <c r="O1706" s="92"/>
      <c r="P1706" s="228">
        <f>O1706*H1706</f>
        <v>0</v>
      </c>
      <c r="Q1706" s="228">
        <v>0.0013799999999999999</v>
      </c>
      <c r="R1706" s="228">
        <f>Q1706*H1706</f>
        <v>0.009245999999999999</v>
      </c>
      <c r="S1706" s="228">
        <v>0</v>
      </c>
      <c r="T1706" s="229">
        <f>S1706*H1706</f>
        <v>0</v>
      </c>
      <c r="U1706" s="39"/>
      <c r="V1706" s="39"/>
      <c r="W1706" s="39"/>
      <c r="X1706" s="39"/>
      <c r="Y1706" s="39"/>
      <c r="Z1706" s="39"/>
      <c r="AA1706" s="39"/>
      <c r="AB1706" s="39"/>
      <c r="AC1706" s="39"/>
      <c r="AD1706" s="39"/>
      <c r="AE1706" s="39"/>
      <c r="AR1706" s="230" t="s">
        <v>209</v>
      </c>
      <c r="AT1706" s="230" t="s">
        <v>153</v>
      </c>
      <c r="AU1706" s="230" t="s">
        <v>89</v>
      </c>
      <c r="AY1706" s="18" t="s">
        <v>151</v>
      </c>
      <c r="BE1706" s="231">
        <f>IF(N1706="základní",J1706,0)</f>
        <v>0</v>
      </c>
      <c r="BF1706" s="231">
        <f>IF(N1706="snížená",J1706,0)</f>
        <v>0</v>
      </c>
      <c r="BG1706" s="231">
        <f>IF(N1706="zákl. přenesená",J1706,0)</f>
        <v>0</v>
      </c>
      <c r="BH1706" s="231">
        <f>IF(N1706="sníž. přenesená",J1706,0)</f>
        <v>0</v>
      </c>
      <c r="BI1706" s="231">
        <f>IF(N1706="nulová",J1706,0)</f>
        <v>0</v>
      </c>
      <c r="BJ1706" s="18" t="s">
        <v>87</v>
      </c>
      <c r="BK1706" s="231">
        <f>ROUND(I1706*H1706,2)</f>
        <v>0</v>
      </c>
      <c r="BL1706" s="18" t="s">
        <v>209</v>
      </c>
      <c r="BM1706" s="230" t="s">
        <v>1970</v>
      </c>
    </row>
    <row r="1707" s="13" customFormat="1">
      <c r="A1707" s="13"/>
      <c r="B1707" s="232"/>
      <c r="C1707" s="233"/>
      <c r="D1707" s="234" t="s">
        <v>160</v>
      </c>
      <c r="E1707" s="235" t="s">
        <v>1</v>
      </c>
      <c r="F1707" s="236" t="s">
        <v>1966</v>
      </c>
      <c r="G1707" s="233"/>
      <c r="H1707" s="235" t="s">
        <v>1</v>
      </c>
      <c r="I1707" s="237"/>
      <c r="J1707" s="233"/>
      <c r="K1707" s="233"/>
      <c r="L1707" s="238"/>
      <c r="M1707" s="239"/>
      <c r="N1707" s="240"/>
      <c r="O1707" s="240"/>
      <c r="P1707" s="240"/>
      <c r="Q1707" s="240"/>
      <c r="R1707" s="240"/>
      <c r="S1707" s="240"/>
      <c r="T1707" s="241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42" t="s">
        <v>160</v>
      </c>
      <c r="AU1707" s="242" t="s">
        <v>89</v>
      </c>
      <c r="AV1707" s="13" t="s">
        <v>87</v>
      </c>
      <c r="AW1707" s="13" t="s">
        <v>34</v>
      </c>
      <c r="AX1707" s="13" t="s">
        <v>79</v>
      </c>
      <c r="AY1707" s="242" t="s">
        <v>151</v>
      </c>
    </row>
    <row r="1708" s="14" customFormat="1">
      <c r="A1708" s="14"/>
      <c r="B1708" s="243"/>
      <c r="C1708" s="244"/>
      <c r="D1708" s="234" t="s">
        <v>160</v>
      </c>
      <c r="E1708" s="245" t="s">
        <v>1</v>
      </c>
      <c r="F1708" s="246" t="s">
        <v>1971</v>
      </c>
      <c r="G1708" s="244"/>
      <c r="H1708" s="247">
        <v>3.6000000000000001</v>
      </c>
      <c r="I1708" s="248"/>
      <c r="J1708" s="244"/>
      <c r="K1708" s="244"/>
      <c r="L1708" s="249"/>
      <c r="M1708" s="250"/>
      <c r="N1708" s="251"/>
      <c r="O1708" s="251"/>
      <c r="P1708" s="251"/>
      <c r="Q1708" s="251"/>
      <c r="R1708" s="251"/>
      <c r="S1708" s="251"/>
      <c r="T1708" s="252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3" t="s">
        <v>160</v>
      </c>
      <c r="AU1708" s="253" t="s">
        <v>89</v>
      </c>
      <c r="AV1708" s="14" t="s">
        <v>89</v>
      </c>
      <c r="AW1708" s="14" t="s">
        <v>34</v>
      </c>
      <c r="AX1708" s="14" t="s">
        <v>79</v>
      </c>
      <c r="AY1708" s="253" t="s">
        <v>151</v>
      </c>
    </row>
    <row r="1709" s="13" customFormat="1">
      <c r="A1709" s="13"/>
      <c r="B1709" s="232"/>
      <c r="C1709" s="233"/>
      <c r="D1709" s="234" t="s">
        <v>160</v>
      </c>
      <c r="E1709" s="235" t="s">
        <v>1</v>
      </c>
      <c r="F1709" s="236" t="s">
        <v>1870</v>
      </c>
      <c r="G1709" s="233"/>
      <c r="H1709" s="235" t="s">
        <v>1</v>
      </c>
      <c r="I1709" s="237"/>
      <c r="J1709" s="233"/>
      <c r="K1709" s="233"/>
      <c r="L1709" s="238"/>
      <c r="M1709" s="239"/>
      <c r="N1709" s="240"/>
      <c r="O1709" s="240"/>
      <c r="P1709" s="240"/>
      <c r="Q1709" s="240"/>
      <c r="R1709" s="240"/>
      <c r="S1709" s="240"/>
      <c r="T1709" s="241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42" t="s">
        <v>160</v>
      </c>
      <c r="AU1709" s="242" t="s">
        <v>89</v>
      </c>
      <c r="AV1709" s="13" t="s">
        <v>87</v>
      </c>
      <c r="AW1709" s="13" t="s">
        <v>34</v>
      </c>
      <c r="AX1709" s="13" t="s">
        <v>79</v>
      </c>
      <c r="AY1709" s="242" t="s">
        <v>151</v>
      </c>
    </row>
    <row r="1710" s="14" customFormat="1">
      <c r="A1710" s="14"/>
      <c r="B1710" s="243"/>
      <c r="C1710" s="244"/>
      <c r="D1710" s="234" t="s">
        <v>160</v>
      </c>
      <c r="E1710" s="245" t="s">
        <v>1</v>
      </c>
      <c r="F1710" s="246" t="s">
        <v>1877</v>
      </c>
      <c r="G1710" s="244"/>
      <c r="H1710" s="247">
        <v>3.1000000000000001</v>
      </c>
      <c r="I1710" s="248"/>
      <c r="J1710" s="244"/>
      <c r="K1710" s="244"/>
      <c r="L1710" s="249"/>
      <c r="M1710" s="250"/>
      <c r="N1710" s="251"/>
      <c r="O1710" s="251"/>
      <c r="P1710" s="251"/>
      <c r="Q1710" s="251"/>
      <c r="R1710" s="251"/>
      <c r="S1710" s="251"/>
      <c r="T1710" s="252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3" t="s">
        <v>160</v>
      </c>
      <c r="AU1710" s="253" t="s">
        <v>89</v>
      </c>
      <c r="AV1710" s="14" t="s">
        <v>89</v>
      </c>
      <c r="AW1710" s="14" t="s">
        <v>34</v>
      </c>
      <c r="AX1710" s="14" t="s">
        <v>79</v>
      </c>
      <c r="AY1710" s="253" t="s">
        <v>151</v>
      </c>
    </row>
    <row r="1711" s="15" customFormat="1">
      <c r="A1711" s="15"/>
      <c r="B1711" s="254"/>
      <c r="C1711" s="255"/>
      <c r="D1711" s="234" t="s">
        <v>160</v>
      </c>
      <c r="E1711" s="256" t="s">
        <v>1</v>
      </c>
      <c r="F1711" s="257" t="s">
        <v>166</v>
      </c>
      <c r="G1711" s="255"/>
      <c r="H1711" s="258">
        <v>6.7000000000000002</v>
      </c>
      <c r="I1711" s="259"/>
      <c r="J1711" s="255"/>
      <c r="K1711" s="255"/>
      <c r="L1711" s="260"/>
      <c r="M1711" s="261"/>
      <c r="N1711" s="262"/>
      <c r="O1711" s="262"/>
      <c r="P1711" s="262"/>
      <c r="Q1711" s="262"/>
      <c r="R1711" s="262"/>
      <c r="S1711" s="262"/>
      <c r="T1711" s="263"/>
      <c r="U1711" s="15"/>
      <c r="V1711" s="15"/>
      <c r="W1711" s="15"/>
      <c r="X1711" s="15"/>
      <c r="Y1711" s="15"/>
      <c r="Z1711" s="15"/>
      <c r="AA1711" s="15"/>
      <c r="AB1711" s="15"/>
      <c r="AC1711" s="15"/>
      <c r="AD1711" s="15"/>
      <c r="AE1711" s="15"/>
      <c r="AT1711" s="264" t="s">
        <v>160</v>
      </c>
      <c r="AU1711" s="264" t="s">
        <v>89</v>
      </c>
      <c r="AV1711" s="15" t="s">
        <v>158</v>
      </c>
      <c r="AW1711" s="15" t="s">
        <v>34</v>
      </c>
      <c r="AX1711" s="15" t="s">
        <v>87</v>
      </c>
      <c r="AY1711" s="264" t="s">
        <v>151</v>
      </c>
    </row>
    <row r="1712" s="13" customFormat="1">
      <c r="A1712" s="13"/>
      <c r="B1712" s="232"/>
      <c r="C1712" s="233"/>
      <c r="D1712" s="234" t="s">
        <v>160</v>
      </c>
      <c r="E1712" s="235" t="s">
        <v>1</v>
      </c>
      <c r="F1712" s="236" t="s">
        <v>167</v>
      </c>
      <c r="G1712" s="233"/>
      <c r="H1712" s="235" t="s">
        <v>1</v>
      </c>
      <c r="I1712" s="237"/>
      <c r="J1712" s="233"/>
      <c r="K1712" s="233"/>
      <c r="L1712" s="238"/>
      <c r="M1712" s="239"/>
      <c r="N1712" s="240"/>
      <c r="O1712" s="240"/>
      <c r="P1712" s="240"/>
      <c r="Q1712" s="240"/>
      <c r="R1712" s="240"/>
      <c r="S1712" s="240"/>
      <c r="T1712" s="241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42" t="s">
        <v>160</v>
      </c>
      <c r="AU1712" s="242" t="s">
        <v>89</v>
      </c>
      <c r="AV1712" s="13" t="s">
        <v>87</v>
      </c>
      <c r="AW1712" s="13" t="s">
        <v>34</v>
      </c>
      <c r="AX1712" s="13" t="s">
        <v>79</v>
      </c>
      <c r="AY1712" s="242" t="s">
        <v>151</v>
      </c>
    </row>
    <row r="1713" s="13" customFormat="1">
      <c r="A1713" s="13"/>
      <c r="B1713" s="232"/>
      <c r="C1713" s="233"/>
      <c r="D1713" s="234" t="s">
        <v>160</v>
      </c>
      <c r="E1713" s="235" t="s">
        <v>1</v>
      </c>
      <c r="F1713" s="236" t="s">
        <v>1972</v>
      </c>
      <c r="G1713" s="233"/>
      <c r="H1713" s="235" t="s">
        <v>1</v>
      </c>
      <c r="I1713" s="237"/>
      <c r="J1713" s="233"/>
      <c r="K1713" s="233"/>
      <c r="L1713" s="238"/>
      <c r="M1713" s="239"/>
      <c r="N1713" s="240"/>
      <c r="O1713" s="240"/>
      <c r="P1713" s="240"/>
      <c r="Q1713" s="240"/>
      <c r="R1713" s="240"/>
      <c r="S1713" s="240"/>
      <c r="T1713" s="241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42" t="s">
        <v>160</v>
      </c>
      <c r="AU1713" s="242" t="s">
        <v>89</v>
      </c>
      <c r="AV1713" s="13" t="s">
        <v>87</v>
      </c>
      <c r="AW1713" s="13" t="s">
        <v>34</v>
      </c>
      <c r="AX1713" s="13" t="s">
        <v>79</v>
      </c>
      <c r="AY1713" s="242" t="s">
        <v>151</v>
      </c>
    </row>
    <row r="1714" s="13" customFormat="1">
      <c r="A1714" s="13"/>
      <c r="B1714" s="232"/>
      <c r="C1714" s="233"/>
      <c r="D1714" s="234" t="s">
        <v>160</v>
      </c>
      <c r="E1714" s="235" t="s">
        <v>1</v>
      </c>
      <c r="F1714" s="236" t="s">
        <v>1854</v>
      </c>
      <c r="G1714" s="233"/>
      <c r="H1714" s="235" t="s">
        <v>1</v>
      </c>
      <c r="I1714" s="237"/>
      <c r="J1714" s="233"/>
      <c r="K1714" s="233"/>
      <c r="L1714" s="238"/>
      <c r="M1714" s="239"/>
      <c r="N1714" s="240"/>
      <c r="O1714" s="240"/>
      <c r="P1714" s="240"/>
      <c r="Q1714" s="240"/>
      <c r="R1714" s="240"/>
      <c r="S1714" s="240"/>
      <c r="T1714" s="241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42" t="s">
        <v>160</v>
      </c>
      <c r="AU1714" s="242" t="s">
        <v>89</v>
      </c>
      <c r="AV1714" s="13" t="s">
        <v>87</v>
      </c>
      <c r="AW1714" s="13" t="s">
        <v>34</v>
      </c>
      <c r="AX1714" s="13" t="s">
        <v>79</v>
      </c>
      <c r="AY1714" s="242" t="s">
        <v>151</v>
      </c>
    </row>
    <row r="1715" s="13" customFormat="1">
      <c r="A1715" s="13"/>
      <c r="B1715" s="232"/>
      <c r="C1715" s="233"/>
      <c r="D1715" s="234" t="s">
        <v>160</v>
      </c>
      <c r="E1715" s="235" t="s">
        <v>1</v>
      </c>
      <c r="F1715" s="236" t="s">
        <v>1855</v>
      </c>
      <c r="G1715" s="233"/>
      <c r="H1715" s="235" t="s">
        <v>1</v>
      </c>
      <c r="I1715" s="237"/>
      <c r="J1715" s="233"/>
      <c r="K1715" s="233"/>
      <c r="L1715" s="238"/>
      <c r="M1715" s="239"/>
      <c r="N1715" s="240"/>
      <c r="O1715" s="240"/>
      <c r="P1715" s="240"/>
      <c r="Q1715" s="240"/>
      <c r="R1715" s="240"/>
      <c r="S1715" s="240"/>
      <c r="T1715" s="241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42" t="s">
        <v>160</v>
      </c>
      <c r="AU1715" s="242" t="s">
        <v>89</v>
      </c>
      <c r="AV1715" s="13" t="s">
        <v>87</v>
      </c>
      <c r="AW1715" s="13" t="s">
        <v>34</v>
      </c>
      <c r="AX1715" s="13" t="s">
        <v>79</v>
      </c>
      <c r="AY1715" s="242" t="s">
        <v>151</v>
      </c>
    </row>
    <row r="1716" s="13" customFormat="1">
      <c r="A1716" s="13"/>
      <c r="B1716" s="232"/>
      <c r="C1716" s="233"/>
      <c r="D1716" s="234" t="s">
        <v>160</v>
      </c>
      <c r="E1716" s="235" t="s">
        <v>1</v>
      </c>
      <c r="F1716" s="236" t="s">
        <v>1856</v>
      </c>
      <c r="G1716" s="233"/>
      <c r="H1716" s="235" t="s">
        <v>1</v>
      </c>
      <c r="I1716" s="237"/>
      <c r="J1716" s="233"/>
      <c r="K1716" s="233"/>
      <c r="L1716" s="238"/>
      <c r="M1716" s="239"/>
      <c r="N1716" s="240"/>
      <c r="O1716" s="240"/>
      <c r="P1716" s="240"/>
      <c r="Q1716" s="240"/>
      <c r="R1716" s="240"/>
      <c r="S1716" s="240"/>
      <c r="T1716" s="241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42" t="s">
        <v>160</v>
      </c>
      <c r="AU1716" s="242" t="s">
        <v>89</v>
      </c>
      <c r="AV1716" s="13" t="s">
        <v>87</v>
      </c>
      <c r="AW1716" s="13" t="s">
        <v>34</v>
      </c>
      <c r="AX1716" s="13" t="s">
        <v>79</v>
      </c>
      <c r="AY1716" s="242" t="s">
        <v>151</v>
      </c>
    </row>
    <row r="1717" s="13" customFormat="1">
      <c r="A1717" s="13"/>
      <c r="B1717" s="232"/>
      <c r="C1717" s="233"/>
      <c r="D1717" s="234" t="s">
        <v>160</v>
      </c>
      <c r="E1717" s="235" t="s">
        <v>1</v>
      </c>
      <c r="F1717" s="236" t="s">
        <v>1857</v>
      </c>
      <c r="G1717" s="233"/>
      <c r="H1717" s="235" t="s">
        <v>1</v>
      </c>
      <c r="I1717" s="237"/>
      <c r="J1717" s="233"/>
      <c r="K1717" s="233"/>
      <c r="L1717" s="238"/>
      <c r="M1717" s="239"/>
      <c r="N1717" s="240"/>
      <c r="O1717" s="240"/>
      <c r="P1717" s="240"/>
      <c r="Q1717" s="240"/>
      <c r="R1717" s="240"/>
      <c r="S1717" s="240"/>
      <c r="T1717" s="241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42" t="s">
        <v>160</v>
      </c>
      <c r="AU1717" s="242" t="s">
        <v>89</v>
      </c>
      <c r="AV1717" s="13" t="s">
        <v>87</v>
      </c>
      <c r="AW1717" s="13" t="s">
        <v>34</v>
      </c>
      <c r="AX1717" s="13" t="s">
        <v>79</v>
      </c>
      <c r="AY1717" s="242" t="s">
        <v>151</v>
      </c>
    </row>
    <row r="1718" s="2" customFormat="1" ht="16.5" customHeight="1">
      <c r="A1718" s="39"/>
      <c r="B1718" s="40"/>
      <c r="C1718" s="219" t="s">
        <v>1973</v>
      </c>
      <c r="D1718" s="219" t="s">
        <v>153</v>
      </c>
      <c r="E1718" s="220" t="s">
        <v>1974</v>
      </c>
      <c r="F1718" s="221" t="s">
        <v>1975</v>
      </c>
      <c r="G1718" s="222" t="s">
        <v>208</v>
      </c>
      <c r="H1718" s="223">
        <v>38</v>
      </c>
      <c r="I1718" s="224"/>
      <c r="J1718" s="225">
        <f>ROUND(I1718*H1718,2)</f>
        <v>0</v>
      </c>
      <c r="K1718" s="221" t="s">
        <v>1</v>
      </c>
      <c r="L1718" s="45"/>
      <c r="M1718" s="226" t="s">
        <v>1</v>
      </c>
      <c r="N1718" s="227" t="s">
        <v>44</v>
      </c>
      <c r="O1718" s="92"/>
      <c r="P1718" s="228">
        <f>O1718*H1718</f>
        <v>0</v>
      </c>
      <c r="Q1718" s="228">
        <v>0</v>
      </c>
      <c r="R1718" s="228">
        <f>Q1718*H1718</f>
        <v>0</v>
      </c>
      <c r="S1718" s="228">
        <v>0</v>
      </c>
      <c r="T1718" s="229">
        <f>S1718*H1718</f>
        <v>0</v>
      </c>
      <c r="U1718" s="39"/>
      <c r="V1718" s="39"/>
      <c r="W1718" s="39"/>
      <c r="X1718" s="39"/>
      <c r="Y1718" s="39"/>
      <c r="Z1718" s="39"/>
      <c r="AA1718" s="39"/>
      <c r="AB1718" s="39"/>
      <c r="AC1718" s="39"/>
      <c r="AD1718" s="39"/>
      <c r="AE1718" s="39"/>
      <c r="AR1718" s="230" t="s">
        <v>209</v>
      </c>
      <c r="AT1718" s="230" t="s">
        <v>153</v>
      </c>
      <c r="AU1718" s="230" t="s">
        <v>89</v>
      </c>
      <c r="AY1718" s="18" t="s">
        <v>151</v>
      </c>
      <c r="BE1718" s="231">
        <f>IF(N1718="základní",J1718,0)</f>
        <v>0</v>
      </c>
      <c r="BF1718" s="231">
        <f>IF(N1718="snížená",J1718,0)</f>
        <v>0</v>
      </c>
      <c r="BG1718" s="231">
        <f>IF(N1718="zákl. přenesená",J1718,0)</f>
        <v>0</v>
      </c>
      <c r="BH1718" s="231">
        <f>IF(N1718="sníž. přenesená",J1718,0)</f>
        <v>0</v>
      </c>
      <c r="BI1718" s="231">
        <f>IF(N1718="nulová",J1718,0)</f>
        <v>0</v>
      </c>
      <c r="BJ1718" s="18" t="s">
        <v>87</v>
      </c>
      <c r="BK1718" s="231">
        <f>ROUND(I1718*H1718,2)</f>
        <v>0</v>
      </c>
      <c r="BL1718" s="18" t="s">
        <v>209</v>
      </c>
      <c r="BM1718" s="230" t="s">
        <v>1976</v>
      </c>
    </row>
    <row r="1719" s="13" customFormat="1">
      <c r="A1719" s="13"/>
      <c r="B1719" s="232"/>
      <c r="C1719" s="233"/>
      <c r="D1719" s="234" t="s">
        <v>160</v>
      </c>
      <c r="E1719" s="235" t="s">
        <v>1</v>
      </c>
      <c r="F1719" s="236" t="s">
        <v>1977</v>
      </c>
      <c r="G1719" s="233"/>
      <c r="H1719" s="235" t="s">
        <v>1</v>
      </c>
      <c r="I1719" s="237"/>
      <c r="J1719" s="233"/>
      <c r="K1719" s="233"/>
      <c r="L1719" s="238"/>
      <c r="M1719" s="239"/>
      <c r="N1719" s="240"/>
      <c r="O1719" s="240"/>
      <c r="P1719" s="240"/>
      <c r="Q1719" s="240"/>
      <c r="R1719" s="240"/>
      <c r="S1719" s="240"/>
      <c r="T1719" s="241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42" t="s">
        <v>160</v>
      </c>
      <c r="AU1719" s="242" t="s">
        <v>89</v>
      </c>
      <c r="AV1719" s="13" t="s">
        <v>87</v>
      </c>
      <c r="AW1719" s="13" t="s">
        <v>34</v>
      </c>
      <c r="AX1719" s="13" t="s">
        <v>79</v>
      </c>
      <c r="AY1719" s="242" t="s">
        <v>151</v>
      </c>
    </row>
    <row r="1720" s="14" customFormat="1">
      <c r="A1720" s="14"/>
      <c r="B1720" s="243"/>
      <c r="C1720" s="244"/>
      <c r="D1720" s="234" t="s">
        <v>160</v>
      </c>
      <c r="E1720" s="245" t="s">
        <v>1</v>
      </c>
      <c r="F1720" s="246" t="s">
        <v>1978</v>
      </c>
      <c r="G1720" s="244"/>
      <c r="H1720" s="247">
        <v>5.7000000000000002</v>
      </c>
      <c r="I1720" s="248"/>
      <c r="J1720" s="244"/>
      <c r="K1720" s="244"/>
      <c r="L1720" s="249"/>
      <c r="M1720" s="250"/>
      <c r="N1720" s="251"/>
      <c r="O1720" s="251"/>
      <c r="P1720" s="251"/>
      <c r="Q1720" s="251"/>
      <c r="R1720" s="251"/>
      <c r="S1720" s="251"/>
      <c r="T1720" s="252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3" t="s">
        <v>160</v>
      </c>
      <c r="AU1720" s="253" t="s">
        <v>89</v>
      </c>
      <c r="AV1720" s="14" t="s">
        <v>89</v>
      </c>
      <c r="AW1720" s="14" t="s">
        <v>34</v>
      </c>
      <c r="AX1720" s="14" t="s">
        <v>79</v>
      </c>
      <c r="AY1720" s="253" t="s">
        <v>151</v>
      </c>
    </row>
    <row r="1721" s="13" customFormat="1">
      <c r="A1721" s="13"/>
      <c r="B1721" s="232"/>
      <c r="C1721" s="233"/>
      <c r="D1721" s="234" t="s">
        <v>160</v>
      </c>
      <c r="E1721" s="235" t="s">
        <v>1</v>
      </c>
      <c r="F1721" s="236" t="s">
        <v>1979</v>
      </c>
      <c r="G1721" s="233"/>
      <c r="H1721" s="235" t="s">
        <v>1</v>
      </c>
      <c r="I1721" s="237"/>
      <c r="J1721" s="233"/>
      <c r="K1721" s="233"/>
      <c r="L1721" s="238"/>
      <c r="M1721" s="239"/>
      <c r="N1721" s="240"/>
      <c r="O1721" s="240"/>
      <c r="P1721" s="240"/>
      <c r="Q1721" s="240"/>
      <c r="R1721" s="240"/>
      <c r="S1721" s="240"/>
      <c r="T1721" s="241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42" t="s">
        <v>160</v>
      </c>
      <c r="AU1721" s="242" t="s">
        <v>89</v>
      </c>
      <c r="AV1721" s="13" t="s">
        <v>87</v>
      </c>
      <c r="AW1721" s="13" t="s">
        <v>34</v>
      </c>
      <c r="AX1721" s="13" t="s">
        <v>79</v>
      </c>
      <c r="AY1721" s="242" t="s">
        <v>151</v>
      </c>
    </row>
    <row r="1722" s="14" customFormat="1">
      <c r="A1722" s="14"/>
      <c r="B1722" s="243"/>
      <c r="C1722" s="244"/>
      <c r="D1722" s="234" t="s">
        <v>160</v>
      </c>
      <c r="E1722" s="245" t="s">
        <v>1</v>
      </c>
      <c r="F1722" s="246" t="s">
        <v>1980</v>
      </c>
      <c r="G1722" s="244"/>
      <c r="H1722" s="247">
        <v>2.7000000000000002</v>
      </c>
      <c r="I1722" s="248"/>
      <c r="J1722" s="244"/>
      <c r="K1722" s="244"/>
      <c r="L1722" s="249"/>
      <c r="M1722" s="250"/>
      <c r="N1722" s="251"/>
      <c r="O1722" s="251"/>
      <c r="P1722" s="251"/>
      <c r="Q1722" s="251"/>
      <c r="R1722" s="251"/>
      <c r="S1722" s="251"/>
      <c r="T1722" s="252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3" t="s">
        <v>160</v>
      </c>
      <c r="AU1722" s="253" t="s">
        <v>89</v>
      </c>
      <c r="AV1722" s="14" t="s">
        <v>89</v>
      </c>
      <c r="AW1722" s="14" t="s">
        <v>34</v>
      </c>
      <c r="AX1722" s="14" t="s">
        <v>79</v>
      </c>
      <c r="AY1722" s="253" t="s">
        <v>151</v>
      </c>
    </row>
    <row r="1723" s="13" customFormat="1">
      <c r="A1723" s="13"/>
      <c r="B1723" s="232"/>
      <c r="C1723" s="233"/>
      <c r="D1723" s="234" t="s">
        <v>160</v>
      </c>
      <c r="E1723" s="235" t="s">
        <v>1</v>
      </c>
      <c r="F1723" s="236" t="s">
        <v>1981</v>
      </c>
      <c r="G1723" s="233"/>
      <c r="H1723" s="235" t="s">
        <v>1</v>
      </c>
      <c r="I1723" s="237"/>
      <c r="J1723" s="233"/>
      <c r="K1723" s="233"/>
      <c r="L1723" s="238"/>
      <c r="M1723" s="239"/>
      <c r="N1723" s="240"/>
      <c r="O1723" s="240"/>
      <c r="P1723" s="240"/>
      <c r="Q1723" s="240"/>
      <c r="R1723" s="240"/>
      <c r="S1723" s="240"/>
      <c r="T1723" s="241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42" t="s">
        <v>160</v>
      </c>
      <c r="AU1723" s="242" t="s">
        <v>89</v>
      </c>
      <c r="AV1723" s="13" t="s">
        <v>87</v>
      </c>
      <c r="AW1723" s="13" t="s">
        <v>34</v>
      </c>
      <c r="AX1723" s="13" t="s">
        <v>79</v>
      </c>
      <c r="AY1723" s="242" t="s">
        <v>151</v>
      </c>
    </row>
    <row r="1724" s="14" customFormat="1">
      <c r="A1724" s="14"/>
      <c r="B1724" s="243"/>
      <c r="C1724" s="244"/>
      <c r="D1724" s="234" t="s">
        <v>160</v>
      </c>
      <c r="E1724" s="245" t="s">
        <v>1</v>
      </c>
      <c r="F1724" s="246" t="s">
        <v>1982</v>
      </c>
      <c r="G1724" s="244"/>
      <c r="H1724" s="247">
        <v>0.47999999999999998</v>
      </c>
      <c r="I1724" s="248"/>
      <c r="J1724" s="244"/>
      <c r="K1724" s="244"/>
      <c r="L1724" s="249"/>
      <c r="M1724" s="250"/>
      <c r="N1724" s="251"/>
      <c r="O1724" s="251"/>
      <c r="P1724" s="251"/>
      <c r="Q1724" s="251"/>
      <c r="R1724" s="251"/>
      <c r="S1724" s="251"/>
      <c r="T1724" s="252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3" t="s">
        <v>160</v>
      </c>
      <c r="AU1724" s="253" t="s">
        <v>89</v>
      </c>
      <c r="AV1724" s="14" t="s">
        <v>89</v>
      </c>
      <c r="AW1724" s="14" t="s">
        <v>34</v>
      </c>
      <c r="AX1724" s="14" t="s">
        <v>79</v>
      </c>
      <c r="AY1724" s="253" t="s">
        <v>151</v>
      </c>
    </row>
    <row r="1725" s="13" customFormat="1">
      <c r="A1725" s="13"/>
      <c r="B1725" s="232"/>
      <c r="C1725" s="233"/>
      <c r="D1725" s="234" t="s">
        <v>160</v>
      </c>
      <c r="E1725" s="235" t="s">
        <v>1</v>
      </c>
      <c r="F1725" s="236" t="s">
        <v>1983</v>
      </c>
      <c r="G1725" s="233"/>
      <c r="H1725" s="235" t="s">
        <v>1</v>
      </c>
      <c r="I1725" s="237"/>
      <c r="J1725" s="233"/>
      <c r="K1725" s="233"/>
      <c r="L1725" s="238"/>
      <c r="M1725" s="239"/>
      <c r="N1725" s="240"/>
      <c r="O1725" s="240"/>
      <c r="P1725" s="240"/>
      <c r="Q1725" s="240"/>
      <c r="R1725" s="240"/>
      <c r="S1725" s="240"/>
      <c r="T1725" s="241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42" t="s">
        <v>160</v>
      </c>
      <c r="AU1725" s="242" t="s">
        <v>89</v>
      </c>
      <c r="AV1725" s="13" t="s">
        <v>87</v>
      </c>
      <c r="AW1725" s="13" t="s">
        <v>34</v>
      </c>
      <c r="AX1725" s="13" t="s">
        <v>79</v>
      </c>
      <c r="AY1725" s="242" t="s">
        <v>151</v>
      </c>
    </row>
    <row r="1726" s="14" customFormat="1">
      <c r="A1726" s="14"/>
      <c r="B1726" s="243"/>
      <c r="C1726" s="244"/>
      <c r="D1726" s="234" t="s">
        <v>160</v>
      </c>
      <c r="E1726" s="245" t="s">
        <v>1</v>
      </c>
      <c r="F1726" s="246" t="s">
        <v>1984</v>
      </c>
      <c r="G1726" s="244"/>
      <c r="H1726" s="247">
        <v>13.813000000000001</v>
      </c>
      <c r="I1726" s="248"/>
      <c r="J1726" s="244"/>
      <c r="K1726" s="244"/>
      <c r="L1726" s="249"/>
      <c r="M1726" s="250"/>
      <c r="N1726" s="251"/>
      <c r="O1726" s="251"/>
      <c r="P1726" s="251"/>
      <c r="Q1726" s="251"/>
      <c r="R1726" s="251"/>
      <c r="S1726" s="251"/>
      <c r="T1726" s="252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3" t="s">
        <v>160</v>
      </c>
      <c r="AU1726" s="253" t="s">
        <v>89</v>
      </c>
      <c r="AV1726" s="14" t="s">
        <v>89</v>
      </c>
      <c r="AW1726" s="14" t="s">
        <v>34</v>
      </c>
      <c r="AX1726" s="14" t="s">
        <v>79</v>
      </c>
      <c r="AY1726" s="253" t="s">
        <v>151</v>
      </c>
    </row>
    <row r="1727" s="13" customFormat="1">
      <c r="A1727" s="13"/>
      <c r="B1727" s="232"/>
      <c r="C1727" s="233"/>
      <c r="D1727" s="234" t="s">
        <v>160</v>
      </c>
      <c r="E1727" s="235" t="s">
        <v>1</v>
      </c>
      <c r="F1727" s="236" t="s">
        <v>1985</v>
      </c>
      <c r="G1727" s="233"/>
      <c r="H1727" s="235" t="s">
        <v>1</v>
      </c>
      <c r="I1727" s="237"/>
      <c r="J1727" s="233"/>
      <c r="K1727" s="233"/>
      <c r="L1727" s="238"/>
      <c r="M1727" s="239"/>
      <c r="N1727" s="240"/>
      <c r="O1727" s="240"/>
      <c r="P1727" s="240"/>
      <c r="Q1727" s="240"/>
      <c r="R1727" s="240"/>
      <c r="S1727" s="240"/>
      <c r="T1727" s="241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2" t="s">
        <v>160</v>
      </c>
      <c r="AU1727" s="242" t="s">
        <v>89</v>
      </c>
      <c r="AV1727" s="13" t="s">
        <v>87</v>
      </c>
      <c r="AW1727" s="13" t="s">
        <v>34</v>
      </c>
      <c r="AX1727" s="13" t="s">
        <v>79</v>
      </c>
      <c r="AY1727" s="242" t="s">
        <v>151</v>
      </c>
    </row>
    <row r="1728" s="14" customFormat="1">
      <c r="A1728" s="14"/>
      <c r="B1728" s="243"/>
      <c r="C1728" s="244"/>
      <c r="D1728" s="234" t="s">
        <v>160</v>
      </c>
      <c r="E1728" s="245" t="s">
        <v>1</v>
      </c>
      <c r="F1728" s="246" t="s">
        <v>1986</v>
      </c>
      <c r="G1728" s="244"/>
      <c r="H1728" s="247">
        <v>1.1000000000000001</v>
      </c>
      <c r="I1728" s="248"/>
      <c r="J1728" s="244"/>
      <c r="K1728" s="244"/>
      <c r="L1728" s="249"/>
      <c r="M1728" s="250"/>
      <c r="N1728" s="251"/>
      <c r="O1728" s="251"/>
      <c r="P1728" s="251"/>
      <c r="Q1728" s="251"/>
      <c r="R1728" s="251"/>
      <c r="S1728" s="251"/>
      <c r="T1728" s="252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3" t="s">
        <v>160</v>
      </c>
      <c r="AU1728" s="253" t="s">
        <v>89</v>
      </c>
      <c r="AV1728" s="14" t="s">
        <v>89</v>
      </c>
      <c r="AW1728" s="14" t="s">
        <v>34</v>
      </c>
      <c r="AX1728" s="14" t="s">
        <v>79</v>
      </c>
      <c r="AY1728" s="253" t="s">
        <v>151</v>
      </c>
    </row>
    <row r="1729" s="13" customFormat="1">
      <c r="A1729" s="13"/>
      <c r="B1729" s="232"/>
      <c r="C1729" s="233"/>
      <c r="D1729" s="234" t="s">
        <v>160</v>
      </c>
      <c r="E1729" s="235" t="s">
        <v>1</v>
      </c>
      <c r="F1729" s="236" t="s">
        <v>219</v>
      </c>
      <c r="G1729" s="233"/>
      <c r="H1729" s="235" t="s">
        <v>1</v>
      </c>
      <c r="I1729" s="237"/>
      <c r="J1729" s="233"/>
      <c r="K1729" s="233"/>
      <c r="L1729" s="238"/>
      <c r="M1729" s="239"/>
      <c r="N1729" s="240"/>
      <c r="O1729" s="240"/>
      <c r="P1729" s="240"/>
      <c r="Q1729" s="240"/>
      <c r="R1729" s="240"/>
      <c r="S1729" s="240"/>
      <c r="T1729" s="241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42" t="s">
        <v>160</v>
      </c>
      <c r="AU1729" s="242" t="s">
        <v>89</v>
      </c>
      <c r="AV1729" s="13" t="s">
        <v>87</v>
      </c>
      <c r="AW1729" s="13" t="s">
        <v>34</v>
      </c>
      <c r="AX1729" s="13" t="s">
        <v>79</v>
      </c>
      <c r="AY1729" s="242" t="s">
        <v>151</v>
      </c>
    </row>
    <row r="1730" s="14" customFormat="1">
      <c r="A1730" s="14"/>
      <c r="B1730" s="243"/>
      <c r="C1730" s="244"/>
      <c r="D1730" s="234" t="s">
        <v>160</v>
      </c>
      <c r="E1730" s="245" t="s">
        <v>1</v>
      </c>
      <c r="F1730" s="246" t="s">
        <v>1987</v>
      </c>
      <c r="G1730" s="244"/>
      <c r="H1730" s="247">
        <v>14.207000000000001</v>
      </c>
      <c r="I1730" s="248"/>
      <c r="J1730" s="244"/>
      <c r="K1730" s="244"/>
      <c r="L1730" s="249"/>
      <c r="M1730" s="250"/>
      <c r="N1730" s="251"/>
      <c r="O1730" s="251"/>
      <c r="P1730" s="251"/>
      <c r="Q1730" s="251"/>
      <c r="R1730" s="251"/>
      <c r="S1730" s="251"/>
      <c r="T1730" s="252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3" t="s">
        <v>160</v>
      </c>
      <c r="AU1730" s="253" t="s">
        <v>89</v>
      </c>
      <c r="AV1730" s="14" t="s">
        <v>89</v>
      </c>
      <c r="AW1730" s="14" t="s">
        <v>34</v>
      </c>
      <c r="AX1730" s="14" t="s">
        <v>79</v>
      </c>
      <c r="AY1730" s="253" t="s">
        <v>151</v>
      </c>
    </row>
    <row r="1731" s="15" customFormat="1">
      <c r="A1731" s="15"/>
      <c r="B1731" s="254"/>
      <c r="C1731" s="255"/>
      <c r="D1731" s="234" t="s">
        <v>160</v>
      </c>
      <c r="E1731" s="256" t="s">
        <v>1</v>
      </c>
      <c r="F1731" s="257" t="s">
        <v>166</v>
      </c>
      <c r="G1731" s="255"/>
      <c r="H1731" s="258">
        <v>38</v>
      </c>
      <c r="I1731" s="259"/>
      <c r="J1731" s="255"/>
      <c r="K1731" s="255"/>
      <c r="L1731" s="260"/>
      <c r="M1731" s="261"/>
      <c r="N1731" s="262"/>
      <c r="O1731" s="262"/>
      <c r="P1731" s="262"/>
      <c r="Q1731" s="262"/>
      <c r="R1731" s="262"/>
      <c r="S1731" s="262"/>
      <c r="T1731" s="263"/>
      <c r="U1731" s="15"/>
      <c r="V1731" s="15"/>
      <c r="W1731" s="15"/>
      <c r="X1731" s="15"/>
      <c r="Y1731" s="15"/>
      <c r="Z1731" s="15"/>
      <c r="AA1731" s="15"/>
      <c r="AB1731" s="15"/>
      <c r="AC1731" s="15"/>
      <c r="AD1731" s="15"/>
      <c r="AE1731" s="15"/>
      <c r="AT1731" s="264" t="s">
        <v>160</v>
      </c>
      <c r="AU1731" s="264" t="s">
        <v>89</v>
      </c>
      <c r="AV1731" s="15" t="s">
        <v>158</v>
      </c>
      <c r="AW1731" s="15" t="s">
        <v>34</v>
      </c>
      <c r="AX1731" s="15" t="s">
        <v>87</v>
      </c>
      <c r="AY1731" s="264" t="s">
        <v>151</v>
      </c>
    </row>
    <row r="1732" s="2" customFormat="1" ht="16.5" customHeight="1">
      <c r="A1732" s="39"/>
      <c r="B1732" s="40"/>
      <c r="C1732" s="219" t="s">
        <v>1988</v>
      </c>
      <c r="D1732" s="219" t="s">
        <v>153</v>
      </c>
      <c r="E1732" s="220" t="s">
        <v>1989</v>
      </c>
      <c r="F1732" s="221" t="s">
        <v>1990</v>
      </c>
      <c r="G1732" s="222" t="s">
        <v>180</v>
      </c>
      <c r="H1732" s="223">
        <v>0.33100000000000002</v>
      </c>
      <c r="I1732" s="224"/>
      <c r="J1732" s="225">
        <f>ROUND(I1732*H1732,2)</f>
        <v>0</v>
      </c>
      <c r="K1732" s="221" t="s">
        <v>157</v>
      </c>
      <c r="L1732" s="45"/>
      <c r="M1732" s="226" t="s">
        <v>1</v>
      </c>
      <c r="N1732" s="227" t="s">
        <v>44</v>
      </c>
      <c r="O1732" s="92"/>
      <c r="P1732" s="228">
        <f>O1732*H1732</f>
        <v>0</v>
      </c>
      <c r="Q1732" s="228">
        <v>0</v>
      </c>
      <c r="R1732" s="228">
        <f>Q1732*H1732</f>
        <v>0</v>
      </c>
      <c r="S1732" s="228">
        <v>0</v>
      </c>
      <c r="T1732" s="229">
        <f>S1732*H1732</f>
        <v>0</v>
      </c>
      <c r="U1732" s="39"/>
      <c r="V1732" s="39"/>
      <c r="W1732" s="39"/>
      <c r="X1732" s="39"/>
      <c r="Y1732" s="39"/>
      <c r="Z1732" s="39"/>
      <c r="AA1732" s="39"/>
      <c r="AB1732" s="39"/>
      <c r="AC1732" s="39"/>
      <c r="AD1732" s="39"/>
      <c r="AE1732" s="39"/>
      <c r="AR1732" s="230" t="s">
        <v>209</v>
      </c>
      <c r="AT1732" s="230" t="s">
        <v>153</v>
      </c>
      <c r="AU1732" s="230" t="s">
        <v>89</v>
      </c>
      <c r="AY1732" s="18" t="s">
        <v>151</v>
      </c>
      <c r="BE1732" s="231">
        <f>IF(N1732="základní",J1732,0)</f>
        <v>0</v>
      </c>
      <c r="BF1732" s="231">
        <f>IF(N1732="snížená",J1732,0)</f>
        <v>0</v>
      </c>
      <c r="BG1732" s="231">
        <f>IF(N1732="zákl. přenesená",J1732,0)</f>
        <v>0</v>
      </c>
      <c r="BH1732" s="231">
        <f>IF(N1732="sníž. přenesená",J1732,0)</f>
        <v>0</v>
      </c>
      <c r="BI1732" s="231">
        <f>IF(N1732="nulová",J1732,0)</f>
        <v>0</v>
      </c>
      <c r="BJ1732" s="18" t="s">
        <v>87</v>
      </c>
      <c r="BK1732" s="231">
        <f>ROUND(I1732*H1732,2)</f>
        <v>0</v>
      </c>
      <c r="BL1732" s="18" t="s">
        <v>209</v>
      </c>
      <c r="BM1732" s="230" t="s">
        <v>1991</v>
      </c>
    </row>
    <row r="1733" s="12" customFormat="1" ht="22.8" customHeight="1">
      <c r="A1733" s="12"/>
      <c r="B1733" s="203"/>
      <c r="C1733" s="204"/>
      <c r="D1733" s="205" t="s">
        <v>78</v>
      </c>
      <c r="E1733" s="217" t="s">
        <v>1992</v>
      </c>
      <c r="F1733" s="217" t="s">
        <v>1993</v>
      </c>
      <c r="G1733" s="204"/>
      <c r="H1733" s="204"/>
      <c r="I1733" s="207"/>
      <c r="J1733" s="218">
        <f>BK1733</f>
        <v>0</v>
      </c>
      <c r="K1733" s="204"/>
      <c r="L1733" s="209"/>
      <c r="M1733" s="210"/>
      <c r="N1733" s="211"/>
      <c r="O1733" s="211"/>
      <c r="P1733" s="212">
        <f>SUM(P1734:P1761)</f>
        <v>0</v>
      </c>
      <c r="Q1733" s="211"/>
      <c r="R1733" s="212">
        <f>SUM(R1734:R1761)</f>
        <v>0.38219999999999998</v>
      </c>
      <c r="S1733" s="211"/>
      <c r="T1733" s="213">
        <f>SUM(T1734:T1761)</f>
        <v>0</v>
      </c>
      <c r="U1733" s="12"/>
      <c r="V1733" s="12"/>
      <c r="W1733" s="12"/>
      <c r="X1733" s="12"/>
      <c r="Y1733" s="12"/>
      <c r="Z1733" s="12"/>
      <c r="AA1733" s="12"/>
      <c r="AB1733" s="12"/>
      <c r="AC1733" s="12"/>
      <c r="AD1733" s="12"/>
      <c r="AE1733" s="12"/>
      <c r="AR1733" s="214" t="s">
        <v>89</v>
      </c>
      <c r="AT1733" s="215" t="s">
        <v>78</v>
      </c>
      <c r="AU1733" s="215" t="s">
        <v>87</v>
      </c>
      <c r="AY1733" s="214" t="s">
        <v>151</v>
      </c>
      <c r="BK1733" s="216">
        <f>SUM(BK1734:BK1761)</f>
        <v>0</v>
      </c>
    </row>
    <row r="1734" s="2" customFormat="1" ht="16.5" customHeight="1">
      <c r="A1734" s="39"/>
      <c r="B1734" s="40"/>
      <c r="C1734" s="219" t="s">
        <v>1994</v>
      </c>
      <c r="D1734" s="219" t="s">
        <v>153</v>
      </c>
      <c r="E1734" s="220" t="s">
        <v>1995</v>
      </c>
      <c r="F1734" s="221" t="s">
        <v>1996</v>
      </c>
      <c r="G1734" s="222" t="s">
        <v>208</v>
      </c>
      <c r="H1734" s="223">
        <v>750.5</v>
      </c>
      <c r="I1734" s="224"/>
      <c r="J1734" s="225">
        <f>ROUND(I1734*H1734,2)</f>
        <v>0</v>
      </c>
      <c r="K1734" s="221" t="s">
        <v>157</v>
      </c>
      <c r="L1734" s="45"/>
      <c r="M1734" s="226" t="s">
        <v>1</v>
      </c>
      <c r="N1734" s="227" t="s">
        <v>44</v>
      </c>
      <c r="O1734" s="92"/>
      <c r="P1734" s="228">
        <f>O1734*H1734</f>
        <v>0</v>
      </c>
      <c r="Q1734" s="228">
        <v>0</v>
      </c>
      <c r="R1734" s="228">
        <f>Q1734*H1734</f>
        <v>0</v>
      </c>
      <c r="S1734" s="228">
        <v>0</v>
      </c>
      <c r="T1734" s="229">
        <f>S1734*H1734</f>
        <v>0</v>
      </c>
      <c r="U1734" s="39"/>
      <c r="V1734" s="39"/>
      <c r="W1734" s="39"/>
      <c r="X1734" s="39"/>
      <c r="Y1734" s="39"/>
      <c r="Z1734" s="39"/>
      <c r="AA1734" s="39"/>
      <c r="AB1734" s="39"/>
      <c r="AC1734" s="39"/>
      <c r="AD1734" s="39"/>
      <c r="AE1734" s="39"/>
      <c r="AR1734" s="230" t="s">
        <v>209</v>
      </c>
      <c r="AT1734" s="230" t="s">
        <v>153</v>
      </c>
      <c r="AU1734" s="230" t="s">
        <v>89</v>
      </c>
      <c r="AY1734" s="18" t="s">
        <v>151</v>
      </c>
      <c r="BE1734" s="231">
        <f>IF(N1734="základní",J1734,0)</f>
        <v>0</v>
      </c>
      <c r="BF1734" s="231">
        <f>IF(N1734="snížená",J1734,0)</f>
        <v>0</v>
      </c>
      <c r="BG1734" s="231">
        <f>IF(N1734="zákl. přenesená",J1734,0)</f>
        <v>0</v>
      </c>
      <c r="BH1734" s="231">
        <f>IF(N1734="sníž. přenesená",J1734,0)</f>
        <v>0</v>
      </c>
      <c r="BI1734" s="231">
        <f>IF(N1734="nulová",J1734,0)</f>
        <v>0</v>
      </c>
      <c r="BJ1734" s="18" t="s">
        <v>87</v>
      </c>
      <c r="BK1734" s="231">
        <f>ROUND(I1734*H1734,2)</f>
        <v>0</v>
      </c>
      <c r="BL1734" s="18" t="s">
        <v>209</v>
      </c>
      <c r="BM1734" s="230" t="s">
        <v>1997</v>
      </c>
    </row>
    <row r="1735" s="13" customFormat="1">
      <c r="A1735" s="13"/>
      <c r="B1735" s="232"/>
      <c r="C1735" s="233"/>
      <c r="D1735" s="234" t="s">
        <v>160</v>
      </c>
      <c r="E1735" s="235" t="s">
        <v>1</v>
      </c>
      <c r="F1735" s="236" t="s">
        <v>1998</v>
      </c>
      <c r="G1735" s="233"/>
      <c r="H1735" s="235" t="s">
        <v>1</v>
      </c>
      <c r="I1735" s="237"/>
      <c r="J1735" s="233"/>
      <c r="K1735" s="233"/>
      <c r="L1735" s="238"/>
      <c r="M1735" s="239"/>
      <c r="N1735" s="240"/>
      <c r="O1735" s="240"/>
      <c r="P1735" s="240"/>
      <c r="Q1735" s="240"/>
      <c r="R1735" s="240"/>
      <c r="S1735" s="240"/>
      <c r="T1735" s="241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42" t="s">
        <v>160</v>
      </c>
      <c r="AU1735" s="242" t="s">
        <v>89</v>
      </c>
      <c r="AV1735" s="13" t="s">
        <v>87</v>
      </c>
      <c r="AW1735" s="13" t="s">
        <v>34</v>
      </c>
      <c r="AX1735" s="13" t="s">
        <v>79</v>
      </c>
      <c r="AY1735" s="242" t="s">
        <v>151</v>
      </c>
    </row>
    <row r="1736" s="13" customFormat="1">
      <c r="A1736" s="13"/>
      <c r="B1736" s="232"/>
      <c r="C1736" s="233"/>
      <c r="D1736" s="234" t="s">
        <v>160</v>
      </c>
      <c r="E1736" s="235" t="s">
        <v>1</v>
      </c>
      <c r="F1736" s="236" t="s">
        <v>1999</v>
      </c>
      <c r="G1736" s="233"/>
      <c r="H1736" s="235" t="s">
        <v>1</v>
      </c>
      <c r="I1736" s="237"/>
      <c r="J1736" s="233"/>
      <c r="K1736" s="233"/>
      <c r="L1736" s="238"/>
      <c r="M1736" s="239"/>
      <c r="N1736" s="240"/>
      <c r="O1736" s="240"/>
      <c r="P1736" s="240"/>
      <c r="Q1736" s="240"/>
      <c r="R1736" s="240"/>
      <c r="S1736" s="240"/>
      <c r="T1736" s="241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2" t="s">
        <v>160</v>
      </c>
      <c r="AU1736" s="242" t="s">
        <v>89</v>
      </c>
      <c r="AV1736" s="13" t="s">
        <v>87</v>
      </c>
      <c r="AW1736" s="13" t="s">
        <v>34</v>
      </c>
      <c r="AX1736" s="13" t="s">
        <v>79</v>
      </c>
      <c r="AY1736" s="242" t="s">
        <v>151</v>
      </c>
    </row>
    <row r="1737" s="14" customFormat="1">
      <c r="A1737" s="14"/>
      <c r="B1737" s="243"/>
      <c r="C1737" s="244"/>
      <c r="D1737" s="234" t="s">
        <v>160</v>
      </c>
      <c r="E1737" s="245" t="s">
        <v>1</v>
      </c>
      <c r="F1737" s="246" t="s">
        <v>2000</v>
      </c>
      <c r="G1737" s="244"/>
      <c r="H1737" s="247">
        <v>608</v>
      </c>
      <c r="I1737" s="248"/>
      <c r="J1737" s="244"/>
      <c r="K1737" s="244"/>
      <c r="L1737" s="249"/>
      <c r="M1737" s="250"/>
      <c r="N1737" s="251"/>
      <c r="O1737" s="251"/>
      <c r="P1737" s="251"/>
      <c r="Q1737" s="251"/>
      <c r="R1737" s="251"/>
      <c r="S1737" s="251"/>
      <c r="T1737" s="252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3" t="s">
        <v>160</v>
      </c>
      <c r="AU1737" s="253" t="s">
        <v>89</v>
      </c>
      <c r="AV1737" s="14" t="s">
        <v>89</v>
      </c>
      <c r="AW1737" s="14" t="s">
        <v>34</v>
      </c>
      <c r="AX1737" s="14" t="s">
        <v>79</v>
      </c>
      <c r="AY1737" s="253" t="s">
        <v>151</v>
      </c>
    </row>
    <row r="1738" s="14" customFormat="1">
      <c r="A1738" s="14"/>
      <c r="B1738" s="243"/>
      <c r="C1738" s="244"/>
      <c r="D1738" s="234" t="s">
        <v>160</v>
      </c>
      <c r="E1738" s="245" t="s">
        <v>1</v>
      </c>
      <c r="F1738" s="246" t="s">
        <v>2001</v>
      </c>
      <c r="G1738" s="244"/>
      <c r="H1738" s="247">
        <v>42.5</v>
      </c>
      <c r="I1738" s="248"/>
      <c r="J1738" s="244"/>
      <c r="K1738" s="244"/>
      <c r="L1738" s="249"/>
      <c r="M1738" s="250"/>
      <c r="N1738" s="251"/>
      <c r="O1738" s="251"/>
      <c r="P1738" s="251"/>
      <c r="Q1738" s="251"/>
      <c r="R1738" s="251"/>
      <c r="S1738" s="251"/>
      <c r="T1738" s="252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3" t="s">
        <v>160</v>
      </c>
      <c r="AU1738" s="253" t="s">
        <v>89</v>
      </c>
      <c r="AV1738" s="14" t="s">
        <v>89</v>
      </c>
      <c r="AW1738" s="14" t="s">
        <v>34</v>
      </c>
      <c r="AX1738" s="14" t="s">
        <v>79</v>
      </c>
      <c r="AY1738" s="253" t="s">
        <v>151</v>
      </c>
    </row>
    <row r="1739" s="16" customFormat="1">
      <c r="A1739" s="16"/>
      <c r="B1739" s="275"/>
      <c r="C1739" s="276"/>
      <c r="D1739" s="234" t="s">
        <v>160</v>
      </c>
      <c r="E1739" s="277" t="s">
        <v>1</v>
      </c>
      <c r="F1739" s="278" t="s">
        <v>432</v>
      </c>
      <c r="G1739" s="276"/>
      <c r="H1739" s="279">
        <v>650.5</v>
      </c>
      <c r="I1739" s="280"/>
      <c r="J1739" s="276"/>
      <c r="K1739" s="276"/>
      <c r="L1739" s="281"/>
      <c r="M1739" s="282"/>
      <c r="N1739" s="283"/>
      <c r="O1739" s="283"/>
      <c r="P1739" s="283"/>
      <c r="Q1739" s="283"/>
      <c r="R1739" s="283"/>
      <c r="S1739" s="283"/>
      <c r="T1739" s="284"/>
      <c r="U1739" s="16"/>
      <c r="V1739" s="16"/>
      <c r="W1739" s="16"/>
      <c r="X1739" s="16"/>
      <c r="Y1739" s="16"/>
      <c r="Z1739" s="16"/>
      <c r="AA1739" s="16"/>
      <c r="AB1739" s="16"/>
      <c r="AC1739" s="16"/>
      <c r="AD1739" s="16"/>
      <c r="AE1739" s="16"/>
      <c r="AT1739" s="285" t="s">
        <v>160</v>
      </c>
      <c r="AU1739" s="285" t="s">
        <v>89</v>
      </c>
      <c r="AV1739" s="16" t="s">
        <v>176</v>
      </c>
      <c r="AW1739" s="16" t="s">
        <v>34</v>
      </c>
      <c r="AX1739" s="16" t="s">
        <v>79</v>
      </c>
      <c r="AY1739" s="285" t="s">
        <v>151</v>
      </c>
    </row>
    <row r="1740" s="13" customFormat="1">
      <c r="A1740" s="13"/>
      <c r="B1740" s="232"/>
      <c r="C1740" s="233"/>
      <c r="D1740" s="234" t="s">
        <v>160</v>
      </c>
      <c r="E1740" s="235" t="s">
        <v>1</v>
      </c>
      <c r="F1740" s="236" t="s">
        <v>2002</v>
      </c>
      <c r="G1740" s="233"/>
      <c r="H1740" s="235" t="s">
        <v>1</v>
      </c>
      <c r="I1740" s="237"/>
      <c r="J1740" s="233"/>
      <c r="K1740" s="233"/>
      <c r="L1740" s="238"/>
      <c r="M1740" s="239"/>
      <c r="N1740" s="240"/>
      <c r="O1740" s="240"/>
      <c r="P1740" s="240"/>
      <c r="Q1740" s="240"/>
      <c r="R1740" s="240"/>
      <c r="S1740" s="240"/>
      <c r="T1740" s="241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42" t="s">
        <v>160</v>
      </c>
      <c r="AU1740" s="242" t="s">
        <v>89</v>
      </c>
      <c r="AV1740" s="13" t="s">
        <v>87</v>
      </c>
      <c r="AW1740" s="13" t="s">
        <v>34</v>
      </c>
      <c r="AX1740" s="13" t="s">
        <v>79</v>
      </c>
      <c r="AY1740" s="242" t="s">
        <v>151</v>
      </c>
    </row>
    <row r="1741" s="13" customFormat="1">
      <c r="A1741" s="13"/>
      <c r="B1741" s="232"/>
      <c r="C1741" s="233"/>
      <c r="D1741" s="234" t="s">
        <v>160</v>
      </c>
      <c r="E1741" s="235" t="s">
        <v>1</v>
      </c>
      <c r="F1741" s="236" t="s">
        <v>2003</v>
      </c>
      <c r="G1741" s="233"/>
      <c r="H1741" s="235" t="s">
        <v>1</v>
      </c>
      <c r="I1741" s="237"/>
      <c r="J1741" s="233"/>
      <c r="K1741" s="233"/>
      <c r="L1741" s="238"/>
      <c r="M1741" s="239"/>
      <c r="N1741" s="240"/>
      <c r="O1741" s="240"/>
      <c r="P1741" s="240"/>
      <c r="Q1741" s="240"/>
      <c r="R1741" s="240"/>
      <c r="S1741" s="240"/>
      <c r="T1741" s="241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42" t="s">
        <v>160</v>
      </c>
      <c r="AU1741" s="242" t="s">
        <v>89</v>
      </c>
      <c r="AV1741" s="13" t="s">
        <v>87</v>
      </c>
      <c r="AW1741" s="13" t="s">
        <v>34</v>
      </c>
      <c r="AX1741" s="13" t="s">
        <v>79</v>
      </c>
      <c r="AY1741" s="242" t="s">
        <v>151</v>
      </c>
    </row>
    <row r="1742" s="14" customFormat="1">
      <c r="A1742" s="14"/>
      <c r="B1742" s="243"/>
      <c r="C1742" s="244"/>
      <c r="D1742" s="234" t="s">
        <v>160</v>
      </c>
      <c r="E1742" s="245" t="s">
        <v>1</v>
      </c>
      <c r="F1742" s="246" t="s">
        <v>2004</v>
      </c>
      <c r="G1742" s="244"/>
      <c r="H1742" s="247">
        <v>85</v>
      </c>
      <c r="I1742" s="248"/>
      <c r="J1742" s="244"/>
      <c r="K1742" s="244"/>
      <c r="L1742" s="249"/>
      <c r="M1742" s="250"/>
      <c r="N1742" s="251"/>
      <c r="O1742" s="251"/>
      <c r="P1742" s="251"/>
      <c r="Q1742" s="251"/>
      <c r="R1742" s="251"/>
      <c r="S1742" s="251"/>
      <c r="T1742" s="252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3" t="s">
        <v>160</v>
      </c>
      <c r="AU1742" s="253" t="s">
        <v>89</v>
      </c>
      <c r="AV1742" s="14" t="s">
        <v>89</v>
      </c>
      <c r="AW1742" s="14" t="s">
        <v>34</v>
      </c>
      <c r="AX1742" s="14" t="s">
        <v>79</v>
      </c>
      <c r="AY1742" s="253" t="s">
        <v>151</v>
      </c>
    </row>
    <row r="1743" s="13" customFormat="1">
      <c r="A1743" s="13"/>
      <c r="B1743" s="232"/>
      <c r="C1743" s="233"/>
      <c r="D1743" s="234" t="s">
        <v>160</v>
      </c>
      <c r="E1743" s="235" t="s">
        <v>1</v>
      </c>
      <c r="F1743" s="236" t="s">
        <v>1520</v>
      </c>
      <c r="G1743" s="233"/>
      <c r="H1743" s="235" t="s">
        <v>1</v>
      </c>
      <c r="I1743" s="237"/>
      <c r="J1743" s="233"/>
      <c r="K1743" s="233"/>
      <c r="L1743" s="238"/>
      <c r="M1743" s="239"/>
      <c r="N1743" s="240"/>
      <c r="O1743" s="240"/>
      <c r="P1743" s="240"/>
      <c r="Q1743" s="240"/>
      <c r="R1743" s="240"/>
      <c r="S1743" s="240"/>
      <c r="T1743" s="241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42" t="s">
        <v>160</v>
      </c>
      <c r="AU1743" s="242" t="s">
        <v>89</v>
      </c>
      <c r="AV1743" s="13" t="s">
        <v>87</v>
      </c>
      <c r="AW1743" s="13" t="s">
        <v>34</v>
      </c>
      <c r="AX1743" s="13" t="s">
        <v>79</v>
      </c>
      <c r="AY1743" s="242" t="s">
        <v>151</v>
      </c>
    </row>
    <row r="1744" s="14" customFormat="1">
      <c r="A1744" s="14"/>
      <c r="B1744" s="243"/>
      <c r="C1744" s="244"/>
      <c r="D1744" s="234" t="s">
        <v>160</v>
      </c>
      <c r="E1744" s="245" t="s">
        <v>1</v>
      </c>
      <c r="F1744" s="246" t="s">
        <v>814</v>
      </c>
      <c r="G1744" s="244"/>
      <c r="H1744" s="247">
        <v>10</v>
      </c>
      <c r="I1744" s="248"/>
      <c r="J1744" s="244"/>
      <c r="K1744" s="244"/>
      <c r="L1744" s="249"/>
      <c r="M1744" s="250"/>
      <c r="N1744" s="251"/>
      <c r="O1744" s="251"/>
      <c r="P1744" s="251"/>
      <c r="Q1744" s="251"/>
      <c r="R1744" s="251"/>
      <c r="S1744" s="251"/>
      <c r="T1744" s="252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3" t="s">
        <v>160</v>
      </c>
      <c r="AU1744" s="253" t="s">
        <v>89</v>
      </c>
      <c r="AV1744" s="14" t="s">
        <v>89</v>
      </c>
      <c r="AW1744" s="14" t="s">
        <v>34</v>
      </c>
      <c r="AX1744" s="14" t="s">
        <v>79</v>
      </c>
      <c r="AY1744" s="253" t="s">
        <v>151</v>
      </c>
    </row>
    <row r="1745" s="14" customFormat="1">
      <c r="A1745" s="14"/>
      <c r="B1745" s="243"/>
      <c r="C1745" s="244"/>
      <c r="D1745" s="234" t="s">
        <v>160</v>
      </c>
      <c r="E1745" s="245" t="s">
        <v>1</v>
      </c>
      <c r="F1745" s="246" t="s">
        <v>2005</v>
      </c>
      <c r="G1745" s="244"/>
      <c r="H1745" s="247">
        <v>5</v>
      </c>
      <c r="I1745" s="248"/>
      <c r="J1745" s="244"/>
      <c r="K1745" s="244"/>
      <c r="L1745" s="249"/>
      <c r="M1745" s="250"/>
      <c r="N1745" s="251"/>
      <c r="O1745" s="251"/>
      <c r="P1745" s="251"/>
      <c r="Q1745" s="251"/>
      <c r="R1745" s="251"/>
      <c r="S1745" s="251"/>
      <c r="T1745" s="252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3" t="s">
        <v>160</v>
      </c>
      <c r="AU1745" s="253" t="s">
        <v>89</v>
      </c>
      <c r="AV1745" s="14" t="s">
        <v>89</v>
      </c>
      <c r="AW1745" s="14" t="s">
        <v>34</v>
      </c>
      <c r="AX1745" s="14" t="s">
        <v>79</v>
      </c>
      <c r="AY1745" s="253" t="s">
        <v>151</v>
      </c>
    </row>
    <row r="1746" s="16" customFormat="1">
      <c r="A1746" s="16"/>
      <c r="B1746" s="275"/>
      <c r="C1746" s="276"/>
      <c r="D1746" s="234" t="s">
        <v>160</v>
      </c>
      <c r="E1746" s="277" t="s">
        <v>1</v>
      </c>
      <c r="F1746" s="278" t="s">
        <v>439</v>
      </c>
      <c r="G1746" s="276"/>
      <c r="H1746" s="279">
        <v>100</v>
      </c>
      <c r="I1746" s="280"/>
      <c r="J1746" s="276"/>
      <c r="K1746" s="276"/>
      <c r="L1746" s="281"/>
      <c r="M1746" s="282"/>
      <c r="N1746" s="283"/>
      <c r="O1746" s="283"/>
      <c r="P1746" s="283"/>
      <c r="Q1746" s="283"/>
      <c r="R1746" s="283"/>
      <c r="S1746" s="283"/>
      <c r="T1746" s="284"/>
      <c r="U1746" s="16"/>
      <c r="V1746" s="16"/>
      <c r="W1746" s="16"/>
      <c r="X1746" s="16"/>
      <c r="Y1746" s="16"/>
      <c r="Z1746" s="16"/>
      <c r="AA1746" s="16"/>
      <c r="AB1746" s="16"/>
      <c r="AC1746" s="16"/>
      <c r="AD1746" s="16"/>
      <c r="AE1746" s="16"/>
      <c r="AT1746" s="285" t="s">
        <v>160</v>
      </c>
      <c r="AU1746" s="285" t="s">
        <v>89</v>
      </c>
      <c r="AV1746" s="16" t="s">
        <v>176</v>
      </c>
      <c r="AW1746" s="16" t="s">
        <v>34</v>
      </c>
      <c r="AX1746" s="16" t="s">
        <v>79</v>
      </c>
      <c r="AY1746" s="285" t="s">
        <v>151</v>
      </c>
    </row>
    <row r="1747" s="15" customFormat="1">
      <c r="A1747" s="15"/>
      <c r="B1747" s="254"/>
      <c r="C1747" s="255"/>
      <c r="D1747" s="234" t="s">
        <v>160</v>
      </c>
      <c r="E1747" s="256" t="s">
        <v>1</v>
      </c>
      <c r="F1747" s="257" t="s">
        <v>166</v>
      </c>
      <c r="G1747" s="255"/>
      <c r="H1747" s="258">
        <v>750.5</v>
      </c>
      <c r="I1747" s="259"/>
      <c r="J1747" s="255"/>
      <c r="K1747" s="255"/>
      <c r="L1747" s="260"/>
      <c r="M1747" s="261"/>
      <c r="N1747" s="262"/>
      <c r="O1747" s="262"/>
      <c r="P1747" s="262"/>
      <c r="Q1747" s="262"/>
      <c r="R1747" s="262"/>
      <c r="S1747" s="262"/>
      <c r="T1747" s="263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64" t="s">
        <v>160</v>
      </c>
      <c r="AU1747" s="264" t="s">
        <v>89</v>
      </c>
      <c r="AV1747" s="15" t="s">
        <v>158</v>
      </c>
      <c r="AW1747" s="15" t="s">
        <v>34</v>
      </c>
      <c r="AX1747" s="15" t="s">
        <v>87</v>
      </c>
      <c r="AY1747" s="264" t="s">
        <v>151</v>
      </c>
    </row>
    <row r="1748" s="2" customFormat="1" ht="16.5" customHeight="1">
      <c r="A1748" s="39"/>
      <c r="B1748" s="40"/>
      <c r="C1748" s="265" t="s">
        <v>2006</v>
      </c>
      <c r="D1748" s="265" t="s">
        <v>177</v>
      </c>
      <c r="E1748" s="266" t="s">
        <v>2007</v>
      </c>
      <c r="F1748" s="267" t="s">
        <v>2008</v>
      </c>
      <c r="G1748" s="268" t="s">
        <v>208</v>
      </c>
      <c r="H1748" s="269">
        <v>716</v>
      </c>
      <c r="I1748" s="270"/>
      <c r="J1748" s="271">
        <f>ROUND(I1748*H1748,2)</f>
        <v>0</v>
      </c>
      <c r="K1748" s="267" t="s">
        <v>1</v>
      </c>
      <c r="L1748" s="272"/>
      <c r="M1748" s="273" t="s">
        <v>1</v>
      </c>
      <c r="N1748" s="274" t="s">
        <v>44</v>
      </c>
      <c r="O1748" s="92"/>
      <c r="P1748" s="228">
        <f>O1748*H1748</f>
        <v>0</v>
      </c>
      <c r="Q1748" s="228">
        <v>0.00050000000000000001</v>
      </c>
      <c r="R1748" s="228">
        <f>Q1748*H1748</f>
        <v>0.35799999999999998</v>
      </c>
      <c r="S1748" s="228">
        <v>0</v>
      </c>
      <c r="T1748" s="229">
        <f>S1748*H1748</f>
        <v>0</v>
      </c>
      <c r="U1748" s="39"/>
      <c r="V1748" s="39"/>
      <c r="W1748" s="39"/>
      <c r="X1748" s="39"/>
      <c r="Y1748" s="39"/>
      <c r="Z1748" s="39"/>
      <c r="AA1748" s="39"/>
      <c r="AB1748" s="39"/>
      <c r="AC1748" s="39"/>
      <c r="AD1748" s="39"/>
      <c r="AE1748" s="39"/>
      <c r="AR1748" s="230" t="s">
        <v>452</v>
      </c>
      <c r="AT1748" s="230" t="s">
        <v>177</v>
      </c>
      <c r="AU1748" s="230" t="s">
        <v>89</v>
      </c>
      <c r="AY1748" s="18" t="s">
        <v>151</v>
      </c>
      <c r="BE1748" s="231">
        <f>IF(N1748="základní",J1748,0)</f>
        <v>0</v>
      </c>
      <c r="BF1748" s="231">
        <f>IF(N1748="snížená",J1748,0)</f>
        <v>0</v>
      </c>
      <c r="BG1748" s="231">
        <f>IF(N1748="zákl. přenesená",J1748,0)</f>
        <v>0</v>
      </c>
      <c r="BH1748" s="231">
        <f>IF(N1748="sníž. přenesená",J1748,0)</f>
        <v>0</v>
      </c>
      <c r="BI1748" s="231">
        <f>IF(N1748="nulová",J1748,0)</f>
        <v>0</v>
      </c>
      <c r="BJ1748" s="18" t="s">
        <v>87</v>
      </c>
      <c r="BK1748" s="231">
        <f>ROUND(I1748*H1748,2)</f>
        <v>0</v>
      </c>
      <c r="BL1748" s="18" t="s">
        <v>209</v>
      </c>
      <c r="BM1748" s="230" t="s">
        <v>2009</v>
      </c>
    </row>
    <row r="1749" s="13" customFormat="1">
      <c r="A1749" s="13"/>
      <c r="B1749" s="232"/>
      <c r="C1749" s="233"/>
      <c r="D1749" s="234" t="s">
        <v>160</v>
      </c>
      <c r="E1749" s="235" t="s">
        <v>1</v>
      </c>
      <c r="F1749" s="236" t="s">
        <v>2010</v>
      </c>
      <c r="G1749" s="233"/>
      <c r="H1749" s="235" t="s">
        <v>1</v>
      </c>
      <c r="I1749" s="237"/>
      <c r="J1749" s="233"/>
      <c r="K1749" s="233"/>
      <c r="L1749" s="238"/>
      <c r="M1749" s="239"/>
      <c r="N1749" s="240"/>
      <c r="O1749" s="240"/>
      <c r="P1749" s="240"/>
      <c r="Q1749" s="240"/>
      <c r="R1749" s="240"/>
      <c r="S1749" s="240"/>
      <c r="T1749" s="241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42" t="s">
        <v>160</v>
      </c>
      <c r="AU1749" s="242" t="s">
        <v>89</v>
      </c>
      <c r="AV1749" s="13" t="s">
        <v>87</v>
      </c>
      <c r="AW1749" s="13" t="s">
        <v>34</v>
      </c>
      <c r="AX1749" s="13" t="s">
        <v>79</v>
      </c>
      <c r="AY1749" s="242" t="s">
        <v>151</v>
      </c>
    </row>
    <row r="1750" s="13" customFormat="1">
      <c r="A1750" s="13"/>
      <c r="B1750" s="232"/>
      <c r="C1750" s="233"/>
      <c r="D1750" s="234" t="s">
        <v>160</v>
      </c>
      <c r="E1750" s="235" t="s">
        <v>1</v>
      </c>
      <c r="F1750" s="236" t="s">
        <v>2011</v>
      </c>
      <c r="G1750" s="233"/>
      <c r="H1750" s="235" t="s">
        <v>1</v>
      </c>
      <c r="I1750" s="237"/>
      <c r="J1750" s="233"/>
      <c r="K1750" s="233"/>
      <c r="L1750" s="238"/>
      <c r="M1750" s="239"/>
      <c r="N1750" s="240"/>
      <c r="O1750" s="240"/>
      <c r="P1750" s="240"/>
      <c r="Q1750" s="240"/>
      <c r="R1750" s="240"/>
      <c r="S1750" s="240"/>
      <c r="T1750" s="241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42" t="s">
        <v>160</v>
      </c>
      <c r="AU1750" s="242" t="s">
        <v>89</v>
      </c>
      <c r="AV1750" s="13" t="s">
        <v>87</v>
      </c>
      <c r="AW1750" s="13" t="s">
        <v>34</v>
      </c>
      <c r="AX1750" s="13" t="s">
        <v>79</v>
      </c>
      <c r="AY1750" s="242" t="s">
        <v>151</v>
      </c>
    </row>
    <row r="1751" s="13" customFormat="1">
      <c r="A1751" s="13"/>
      <c r="B1751" s="232"/>
      <c r="C1751" s="233"/>
      <c r="D1751" s="234" t="s">
        <v>160</v>
      </c>
      <c r="E1751" s="235" t="s">
        <v>1</v>
      </c>
      <c r="F1751" s="236" t="s">
        <v>2012</v>
      </c>
      <c r="G1751" s="233"/>
      <c r="H1751" s="235" t="s">
        <v>1</v>
      </c>
      <c r="I1751" s="237"/>
      <c r="J1751" s="233"/>
      <c r="K1751" s="233"/>
      <c r="L1751" s="238"/>
      <c r="M1751" s="239"/>
      <c r="N1751" s="240"/>
      <c r="O1751" s="240"/>
      <c r="P1751" s="240"/>
      <c r="Q1751" s="240"/>
      <c r="R1751" s="240"/>
      <c r="S1751" s="240"/>
      <c r="T1751" s="241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42" t="s">
        <v>160</v>
      </c>
      <c r="AU1751" s="242" t="s">
        <v>89</v>
      </c>
      <c r="AV1751" s="13" t="s">
        <v>87</v>
      </c>
      <c r="AW1751" s="13" t="s">
        <v>34</v>
      </c>
      <c r="AX1751" s="13" t="s">
        <v>79</v>
      </c>
      <c r="AY1751" s="242" t="s">
        <v>151</v>
      </c>
    </row>
    <row r="1752" s="14" customFormat="1">
      <c r="A1752" s="14"/>
      <c r="B1752" s="243"/>
      <c r="C1752" s="244"/>
      <c r="D1752" s="234" t="s">
        <v>160</v>
      </c>
      <c r="E1752" s="245" t="s">
        <v>1</v>
      </c>
      <c r="F1752" s="246" t="s">
        <v>2013</v>
      </c>
      <c r="G1752" s="244"/>
      <c r="H1752" s="247">
        <v>716</v>
      </c>
      <c r="I1752" s="248"/>
      <c r="J1752" s="244"/>
      <c r="K1752" s="244"/>
      <c r="L1752" s="249"/>
      <c r="M1752" s="250"/>
      <c r="N1752" s="251"/>
      <c r="O1752" s="251"/>
      <c r="P1752" s="251"/>
      <c r="Q1752" s="251"/>
      <c r="R1752" s="251"/>
      <c r="S1752" s="251"/>
      <c r="T1752" s="252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3" t="s">
        <v>160</v>
      </c>
      <c r="AU1752" s="253" t="s">
        <v>89</v>
      </c>
      <c r="AV1752" s="14" t="s">
        <v>89</v>
      </c>
      <c r="AW1752" s="14" t="s">
        <v>34</v>
      </c>
      <c r="AX1752" s="14" t="s">
        <v>87</v>
      </c>
      <c r="AY1752" s="253" t="s">
        <v>151</v>
      </c>
    </row>
    <row r="1753" s="2" customFormat="1" ht="16.5" customHeight="1">
      <c r="A1753" s="39"/>
      <c r="B1753" s="40"/>
      <c r="C1753" s="265" t="s">
        <v>2014</v>
      </c>
      <c r="D1753" s="265" t="s">
        <v>177</v>
      </c>
      <c r="E1753" s="266" t="s">
        <v>2015</v>
      </c>
      <c r="F1753" s="267" t="s">
        <v>2016</v>
      </c>
      <c r="G1753" s="268" t="s">
        <v>208</v>
      </c>
      <c r="H1753" s="269">
        <v>110</v>
      </c>
      <c r="I1753" s="270"/>
      <c r="J1753" s="271">
        <f>ROUND(I1753*H1753,2)</f>
        <v>0</v>
      </c>
      <c r="K1753" s="267" t="s">
        <v>157</v>
      </c>
      <c r="L1753" s="272"/>
      <c r="M1753" s="273" t="s">
        <v>1</v>
      </c>
      <c r="N1753" s="274" t="s">
        <v>44</v>
      </c>
      <c r="O1753" s="92"/>
      <c r="P1753" s="228">
        <f>O1753*H1753</f>
        <v>0</v>
      </c>
      <c r="Q1753" s="228">
        <v>6.0000000000000002E-05</v>
      </c>
      <c r="R1753" s="228">
        <f>Q1753*H1753</f>
        <v>0.0066</v>
      </c>
      <c r="S1753" s="228">
        <v>0</v>
      </c>
      <c r="T1753" s="229">
        <f>S1753*H1753</f>
        <v>0</v>
      </c>
      <c r="U1753" s="39"/>
      <c r="V1753" s="39"/>
      <c r="W1753" s="39"/>
      <c r="X1753" s="39"/>
      <c r="Y1753" s="39"/>
      <c r="Z1753" s="39"/>
      <c r="AA1753" s="39"/>
      <c r="AB1753" s="39"/>
      <c r="AC1753" s="39"/>
      <c r="AD1753" s="39"/>
      <c r="AE1753" s="39"/>
      <c r="AR1753" s="230" t="s">
        <v>452</v>
      </c>
      <c r="AT1753" s="230" t="s">
        <v>177</v>
      </c>
      <c r="AU1753" s="230" t="s">
        <v>89</v>
      </c>
      <c r="AY1753" s="18" t="s">
        <v>151</v>
      </c>
      <c r="BE1753" s="231">
        <f>IF(N1753="základní",J1753,0)</f>
        <v>0</v>
      </c>
      <c r="BF1753" s="231">
        <f>IF(N1753="snížená",J1753,0)</f>
        <v>0</v>
      </c>
      <c r="BG1753" s="231">
        <f>IF(N1753="zákl. přenesená",J1753,0)</f>
        <v>0</v>
      </c>
      <c r="BH1753" s="231">
        <f>IF(N1753="sníž. přenesená",J1753,0)</f>
        <v>0</v>
      </c>
      <c r="BI1753" s="231">
        <f>IF(N1753="nulová",J1753,0)</f>
        <v>0</v>
      </c>
      <c r="BJ1753" s="18" t="s">
        <v>87</v>
      </c>
      <c r="BK1753" s="231">
        <f>ROUND(I1753*H1753,2)</f>
        <v>0</v>
      </c>
      <c r="BL1753" s="18" t="s">
        <v>209</v>
      </c>
      <c r="BM1753" s="230" t="s">
        <v>2017</v>
      </c>
    </row>
    <row r="1754" s="13" customFormat="1">
      <c r="A1754" s="13"/>
      <c r="B1754" s="232"/>
      <c r="C1754" s="233"/>
      <c r="D1754" s="234" t="s">
        <v>160</v>
      </c>
      <c r="E1754" s="235" t="s">
        <v>1</v>
      </c>
      <c r="F1754" s="236" t="s">
        <v>2010</v>
      </c>
      <c r="G1754" s="233"/>
      <c r="H1754" s="235" t="s">
        <v>1</v>
      </c>
      <c r="I1754" s="237"/>
      <c r="J1754" s="233"/>
      <c r="K1754" s="233"/>
      <c r="L1754" s="238"/>
      <c r="M1754" s="239"/>
      <c r="N1754" s="240"/>
      <c r="O1754" s="240"/>
      <c r="P1754" s="240"/>
      <c r="Q1754" s="240"/>
      <c r="R1754" s="240"/>
      <c r="S1754" s="240"/>
      <c r="T1754" s="241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42" t="s">
        <v>160</v>
      </c>
      <c r="AU1754" s="242" t="s">
        <v>89</v>
      </c>
      <c r="AV1754" s="13" t="s">
        <v>87</v>
      </c>
      <c r="AW1754" s="13" t="s">
        <v>34</v>
      </c>
      <c r="AX1754" s="13" t="s">
        <v>79</v>
      </c>
      <c r="AY1754" s="242" t="s">
        <v>151</v>
      </c>
    </row>
    <row r="1755" s="13" customFormat="1">
      <c r="A1755" s="13"/>
      <c r="B1755" s="232"/>
      <c r="C1755" s="233"/>
      <c r="D1755" s="234" t="s">
        <v>160</v>
      </c>
      <c r="E1755" s="235" t="s">
        <v>1</v>
      </c>
      <c r="F1755" s="236" t="s">
        <v>2018</v>
      </c>
      <c r="G1755" s="233"/>
      <c r="H1755" s="235" t="s">
        <v>1</v>
      </c>
      <c r="I1755" s="237"/>
      <c r="J1755" s="233"/>
      <c r="K1755" s="233"/>
      <c r="L1755" s="238"/>
      <c r="M1755" s="239"/>
      <c r="N1755" s="240"/>
      <c r="O1755" s="240"/>
      <c r="P1755" s="240"/>
      <c r="Q1755" s="240"/>
      <c r="R1755" s="240"/>
      <c r="S1755" s="240"/>
      <c r="T1755" s="241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42" t="s">
        <v>160</v>
      </c>
      <c r="AU1755" s="242" t="s">
        <v>89</v>
      </c>
      <c r="AV1755" s="13" t="s">
        <v>87</v>
      </c>
      <c r="AW1755" s="13" t="s">
        <v>34</v>
      </c>
      <c r="AX1755" s="13" t="s">
        <v>79</v>
      </c>
      <c r="AY1755" s="242" t="s">
        <v>151</v>
      </c>
    </row>
    <row r="1756" s="13" customFormat="1">
      <c r="A1756" s="13"/>
      <c r="B1756" s="232"/>
      <c r="C1756" s="233"/>
      <c r="D1756" s="234" t="s">
        <v>160</v>
      </c>
      <c r="E1756" s="235" t="s">
        <v>1</v>
      </c>
      <c r="F1756" s="236" t="s">
        <v>2019</v>
      </c>
      <c r="G1756" s="233"/>
      <c r="H1756" s="235" t="s">
        <v>1</v>
      </c>
      <c r="I1756" s="237"/>
      <c r="J1756" s="233"/>
      <c r="K1756" s="233"/>
      <c r="L1756" s="238"/>
      <c r="M1756" s="239"/>
      <c r="N1756" s="240"/>
      <c r="O1756" s="240"/>
      <c r="P1756" s="240"/>
      <c r="Q1756" s="240"/>
      <c r="R1756" s="240"/>
      <c r="S1756" s="240"/>
      <c r="T1756" s="241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2" t="s">
        <v>160</v>
      </c>
      <c r="AU1756" s="242" t="s">
        <v>89</v>
      </c>
      <c r="AV1756" s="13" t="s">
        <v>87</v>
      </c>
      <c r="AW1756" s="13" t="s">
        <v>34</v>
      </c>
      <c r="AX1756" s="13" t="s">
        <v>79</v>
      </c>
      <c r="AY1756" s="242" t="s">
        <v>151</v>
      </c>
    </row>
    <row r="1757" s="14" customFormat="1">
      <c r="A1757" s="14"/>
      <c r="B1757" s="243"/>
      <c r="C1757" s="244"/>
      <c r="D1757" s="234" t="s">
        <v>160</v>
      </c>
      <c r="E1757" s="245" t="s">
        <v>1</v>
      </c>
      <c r="F1757" s="246" t="s">
        <v>2020</v>
      </c>
      <c r="G1757" s="244"/>
      <c r="H1757" s="247">
        <v>110</v>
      </c>
      <c r="I1757" s="248"/>
      <c r="J1757" s="244"/>
      <c r="K1757" s="244"/>
      <c r="L1757" s="249"/>
      <c r="M1757" s="250"/>
      <c r="N1757" s="251"/>
      <c r="O1757" s="251"/>
      <c r="P1757" s="251"/>
      <c r="Q1757" s="251"/>
      <c r="R1757" s="251"/>
      <c r="S1757" s="251"/>
      <c r="T1757" s="252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3" t="s">
        <v>160</v>
      </c>
      <c r="AU1757" s="253" t="s">
        <v>89</v>
      </c>
      <c r="AV1757" s="14" t="s">
        <v>89</v>
      </c>
      <c r="AW1757" s="14" t="s">
        <v>34</v>
      </c>
      <c r="AX1757" s="14" t="s">
        <v>87</v>
      </c>
      <c r="AY1757" s="253" t="s">
        <v>151</v>
      </c>
    </row>
    <row r="1758" s="2" customFormat="1" ht="16.5" customHeight="1">
      <c r="A1758" s="39"/>
      <c r="B1758" s="40"/>
      <c r="C1758" s="265" t="s">
        <v>2021</v>
      </c>
      <c r="D1758" s="265" t="s">
        <v>177</v>
      </c>
      <c r="E1758" s="266" t="s">
        <v>1446</v>
      </c>
      <c r="F1758" s="267" t="s">
        <v>1447</v>
      </c>
      <c r="G1758" s="268" t="s">
        <v>388</v>
      </c>
      <c r="H1758" s="269">
        <v>880</v>
      </c>
      <c r="I1758" s="270"/>
      <c r="J1758" s="271">
        <f>ROUND(I1758*H1758,2)</f>
        <v>0</v>
      </c>
      <c r="K1758" s="267" t="s">
        <v>157</v>
      </c>
      <c r="L1758" s="272"/>
      <c r="M1758" s="273" t="s">
        <v>1</v>
      </c>
      <c r="N1758" s="274" t="s">
        <v>44</v>
      </c>
      <c r="O1758" s="92"/>
      <c r="P1758" s="228">
        <f>O1758*H1758</f>
        <v>0</v>
      </c>
      <c r="Q1758" s="228">
        <v>2.0000000000000002E-05</v>
      </c>
      <c r="R1758" s="228">
        <f>Q1758*H1758</f>
        <v>0.017600000000000001</v>
      </c>
      <c r="S1758" s="228">
        <v>0</v>
      </c>
      <c r="T1758" s="229">
        <f>S1758*H1758</f>
        <v>0</v>
      </c>
      <c r="U1758" s="39"/>
      <c r="V1758" s="39"/>
      <c r="W1758" s="39"/>
      <c r="X1758" s="39"/>
      <c r="Y1758" s="39"/>
      <c r="Z1758" s="39"/>
      <c r="AA1758" s="39"/>
      <c r="AB1758" s="39"/>
      <c r="AC1758" s="39"/>
      <c r="AD1758" s="39"/>
      <c r="AE1758" s="39"/>
      <c r="AR1758" s="230" t="s">
        <v>452</v>
      </c>
      <c r="AT1758" s="230" t="s">
        <v>177</v>
      </c>
      <c r="AU1758" s="230" t="s">
        <v>89</v>
      </c>
      <c r="AY1758" s="18" t="s">
        <v>151</v>
      </c>
      <c r="BE1758" s="231">
        <f>IF(N1758="základní",J1758,0)</f>
        <v>0</v>
      </c>
      <c r="BF1758" s="231">
        <f>IF(N1758="snížená",J1758,0)</f>
        <v>0</v>
      </c>
      <c r="BG1758" s="231">
        <f>IF(N1758="zákl. přenesená",J1758,0)</f>
        <v>0</v>
      </c>
      <c r="BH1758" s="231">
        <f>IF(N1758="sníž. přenesená",J1758,0)</f>
        <v>0</v>
      </c>
      <c r="BI1758" s="231">
        <f>IF(N1758="nulová",J1758,0)</f>
        <v>0</v>
      </c>
      <c r="BJ1758" s="18" t="s">
        <v>87</v>
      </c>
      <c r="BK1758" s="231">
        <f>ROUND(I1758*H1758,2)</f>
        <v>0</v>
      </c>
      <c r="BL1758" s="18" t="s">
        <v>209</v>
      </c>
      <c r="BM1758" s="230" t="s">
        <v>2022</v>
      </c>
    </row>
    <row r="1759" s="13" customFormat="1">
      <c r="A1759" s="13"/>
      <c r="B1759" s="232"/>
      <c r="C1759" s="233"/>
      <c r="D1759" s="234" t="s">
        <v>160</v>
      </c>
      <c r="E1759" s="235" t="s">
        <v>1</v>
      </c>
      <c r="F1759" s="236" t="s">
        <v>2023</v>
      </c>
      <c r="G1759" s="233"/>
      <c r="H1759" s="235" t="s">
        <v>1</v>
      </c>
      <c r="I1759" s="237"/>
      <c r="J1759" s="233"/>
      <c r="K1759" s="233"/>
      <c r="L1759" s="238"/>
      <c r="M1759" s="239"/>
      <c r="N1759" s="240"/>
      <c r="O1759" s="240"/>
      <c r="P1759" s="240"/>
      <c r="Q1759" s="240"/>
      <c r="R1759" s="240"/>
      <c r="S1759" s="240"/>
      <c r="T1759" s="241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42" t="s">
        <v>160</v>
      </c>
      <c r="AU1759" s="242" t="s">
        <v>89</v>
      </c>
      <c r="AV1759" s="13" t="s">
        <v>87</v>
      </c>
      <c r="AW1759" s="13" t="s">
        <v>34</v>
      </c>
      <c r="AX1759" s="13" t="s">
        <v>79</v>
      </c>
      <c r="AY1759" s="242" t="s">
        <v>151</v>
      </c>
    </row>
    <row r="1760" s="14" customFormat="1">
      <c r="A1760" s="14"/>
      <c r="B1760" s="243"/>
      <c r="C1760" s="244"/>
      <c r="D1760" s="234" t="s">
        <v>160</v>
      </c>
      <c r="E1760" s="245" t="s">
        <v>1</v>
      </c>
      <c r="F1760" s="246" t="s">
        <v>2024</v>
      </c>
      <c r="G1760" s="244"/>
      <c r="H1760" s="247">
        <v>880</v>
      </c>
      <c r="I1760" s="248"/>
      <c r="J1760" s="244"/>
      <c r="K1760" s="244"/>
      <c r="L1760" s="249"/>
      <c r="M1760" s="250"/>
      <c r="N1760" s="251"/>
      <c r="O1760" s="251"/>
      <c r="P1760" s="251"/>
      <c r="Q1760" s="251"/>
      <c r="R1760" s="251"/>
      <c r="S1760" s="251"/>
      <c r="T1760" s="252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3" t="s">
        <v>160</v>
      </c>
      <c r="AU1760" s="253" t="s">
        <v>89</v>
      </c>
      <c r="AV1760" s="14" t="s">
        <v>89</v>
      </c>
      <c r="AW1760" s="14" t="s">
        <v>34</v>
      </c>
      <c r="AX1760" s="14" t="s">
        <v>87</v>
      </c>
      <c r="AY1760" s="253" t="s">
        <v>151</v>
      </c>
    </row>
    <row r="1761" s="2" customFormat="1" ht="16.5" customHeight="1">
      <c r="A1761" s="39"/>
      <c r="B1761" s="40"/>
      <c r="C1761" s="219" t="s">
        <v>2025</v>
      </c>
      <c r="D1761" s="219" t="s">
        <v>153</v>
      </c>
      <c r="E1761" s="220" t="s">
        <v>2026</v>
      </c>
      <c r="F1761" s="221" t="s">
        <v>2027</v>
      </c>
      <c r="G1761" s="222" t="s">
        <v>180</v>
      </c>
      <c r="H1761" s="223">
        <v>0.38200000000000001</v>
      </c>
      <c r="I1761" s="224"/>
      <c r="J1761" s="225">
        <f>ROUND(I1761*H1761,2)</f>
        <v>0</v>
      </c>
      <c r="K1761" s="221" t="s">
        <v>157</v>
      </c>
      <c r="L1761" s="45"/>
      <c r="M1761" s="226" t="s">
        <v>1</v>
      </c>
      <c r="N1761" s="227" t="s">
        <v>44</v>
      </c>
      <c r="O1761" s="92"/>
      <c r="P1761" s="228">
        <f>O1761*H1761</f>
        <v>0</v>
      </c>
      <c r="Q1761" s="228">
        <v>0</v>
      </c>
      <c r="R1761" s="228">
        <f>Q1761*H1761</f>
        <v>0</v>
      </c>
      <c r="S1761" s="228">
        <v>0</v>
      </c>
      <c r="T1761" s="229">
        <f>S1761*H1761</f>
        <v>0</v>
      </c>
      <c r="U1761" s="39"/>
      <c r="V1761" s="39"/>
      <c r="W1761" s="39"/>
      <c r="X1761" s="39"/>
      <c r="Y1761" s="39"/>
      <c r="Z1761" s="39"/>
      <c r="AA1761" s="39"/>
      <c r="AB1761" s="39"/>
      <c r="AC1761" s="39"/>
      <c r="AD1761" s="39"/>
      <c r="AE1761" s="39"/>
      <c r="AR1761" s="230" t="s">
        <v>209</v>
      </c>
      <c r="AT1761" s="230" t="s">
        <v>153</v>
      </c>
      <c r="AU1761" s="230" t="s">
        <v>89</v>
      </c>
      <c r="AY1761" s="18" t="s">
        <v>151</v>
      </c>
      <c r="BE1761" s="231">
        <f>IF(N1761="základní",J1761,0)</f>
        <v>0</v>
      </c>
      <c r="BF1761" s="231">
        <f>IF(N1761="snížená",J1761,0)</f>
        <v>0</v>
      </c>
      <c r="BG1761" s="231">
        <f>IF(N1761="zákl. přenesená",J1761,0)</f>
        <v>0</v>
      </c>
      <c r="BH1761" s="231">
        <f>IF(N1761="sníž. přenesená",J1761,0)</f>
        <v>0</v>
      </c>
      <c r="BI1761" s="231">
        <f>IF(N1761="nulová",J1761,0)</f>
        <v>0</v>
      </c>
      <c r="BJ1761" s="18" t="s">
        <v>87</v>
      </c>
      <c r="BK1761" s="231">
        <f>ROUND(I1761*H1761,2)</f>
        <v>0</v>
      </c>
      <c r="BL1761" s="18" t="s">
        <v>209</v>
      </c>
      <c r="BM1761" s="230" t="s">
        <v>2028</v>
      </c>
    </row>
    <row r="1762" s="12" customFormat="1" ht="22.8" customHeight="1">
      <c r="A1762" s="12"/>
      <c r="B1762" s="203"/>
      <c r="C1762" s="204"/>
      <c r="D1762" s="205" t="s">
        <v>78</v>
      </c>
      <c r="E1762" s="217" t="s">
        <v>2029</v>
      </c>
      <c r="F1762" s="217" t="s">
        <v>2030</v>
      </c>
      <c r="G1762" s="204"/>
      <c r="H1762" s="204"/>
      <c r="I1762" s="207"/>
      <c r="J1762" s="218">
        <f>BK1762</f>
        <v>0</v>
      </c>
      <c r="K1762" s="204"/>
      <c r="L1762" s="209"/>
      <c r="M1762" s="210"/>
      <c r="N1762" s="211"/>
      <c r="O1762" s="211"/>
      <c r="P1762" s="212">
        <f>SUM(P1763:P1822)</f>
        <v>0</v>
      </c>
      <c r="Q1762" s="211"/>
      <c r="R1762" s="212">
        <f>SUM(R1763:R1822)</f>
        <v>0.10157499999999999</v>
      </c>
      <c r="S1762" s="211"/>
      <c r="T1762" s="213">
        <f>SUM(T1763:T1822)</f>
        <v>0</v>
      </c>
      <c r="U1762" s="12"/>
      <c r="V1762" s="12"/>
      <c r="W1762" s="12"/>
      <c r="X1762" s="12"/>
      <c r="Y1762" s="12"/>
      <c r="Z1762" s="12"/>
      <c r="AA1762" s="12"/>
      <c r="AB1762" s="12"/>
      <c r="AC1762" s="12"/>
      <c r="AD1762" s="12"/>
      <c r="AE1762" s="12"/>
      <c r="AR1762" s="214" t="s">
        <v>89</v>
      </c>
      <c r="AT1762" s="215" t="s">
        <v>78</v>
      </c>
      <c r="AU1762" s="215" t="s">
        <v>87</v>
      </c>
      <c r="AY1762" s="214" t="s">
        <v>151</v>
      </c>
      <c r="BK1762" s="216">
        <f>SUM(BK1763:BK1822)</f>
        <v>0</v>
      </c>
    </row>
    <row r="1763" s="2" customFormat="1" ht="16.5" customHeight="1">
      <c r="A1763" s="39"/>
      <c r="B1763" s="40"/>
      <c r="C1763" s="219" t="s">
        <v>2031</v>
      </c>
      <c r="D1763" s="219" t="s">
        <v>153</v>
      </c>
      <c r="E1763" s="220" t="s">
        <v>2032</v>
      </c>
      <c r="F1763" s="221" t="s">
        <v>2033</v>
      </c>
      <c r="G1763" s="222" t="s">
        <v>232</v>
      </c>
      <c r="H1763" s="223">
        <v>8</v>
      </c>
      <c r="I1763" s="224"/>
      <c r="J1763" s="225">
        <f>ROUND(I1763*H1763,2)</f>
        <v>0</v>
      </c>
      <c r="K1763" s="221" t="s">
        <v>157</v>
      </c>
      <c r="L1763" s="45"/>
      <c r="M1763" s="226" t="s">
        <v>1</v>
      </c>
      <c r="N1763" s="227" t="s">
        <v>44</v>
      </c>
      <c r="O1763" s="92"/>
      <c r="P1763" s="228">
        <f>O1763*H1763</f>
        <v>0</v>
      </c>
      <c r="Q1763" s="228">
        <v>0</v>
      </c>
      <c r="R1763" s="228">
        <f>Q1763*H1763</f>
        <v>0</v>
      </c>
      <c r="S1763" s="228">
        <v>0</v>
      </c>
      <c r="T1763" s="229">
        <f>S1763*H1763</f>
        <v>0</v>
      </c>
      <c r="U1763" s="39"/>
      <c r="V1763" s="39"/>
      <c r="W1763" s="39"/>
      <c r="X1763" s="39"/>
      <c r="Y1763" s="39"/>
      <c r="Z1763" s="39"/>
      <c r="AA1763" s="39"/>
      <c r="AB1763" s="39"/>
      <c r="AC1763" s="39"/>
      <c r="AD1763" s="39"/>
      <c r="AE1763" s="39"/>
      <c r="AR1763" s="230" t="s">
        <v>209</v>
      </c>
      <c r="AT1763" s="230" t="s">
        <v>153</v>
      </c>
      <c r="AU1763" s="230" t="s">
        <v>89</v>
      </c>
      <c r="AY1763" s="18" t="s">
        <v>151</v>
      </c>
      <c r="BE1763" s="231">
        <f>IF(N1763="základní",J1763,0)</f>
        <v>0</v>
      </c>
      <c r="BF1763" s="231">
        <f>IF(N1763="snížená",J1763,0)</f>
        <v>0</v>
      </c>
      <c r="BG1763" s="231">
        <f>IF(N1763="zákl. přenesená",J1763,0)</f>
        <v>0</v>
      </c>
      <c r="BH1763" s="231">
        <f>IF(N1763="sníž. přenesená",J1763,0)</f>
        <v>0</v>
      </c>
      <c r="BI1763" s="231">
        <f>IF(N1763="nulová",J1763,0)</f>
        <v>0</v>
      </c>
      <c r="BJ1763" s="18" t="s">
        <v>87</v>
      </c>
      <c r="BK1763" s="231">
        <f>ROUND(I1763*H1763,2)</f>
        <v>0</v>
      </c>
      <c r="BL1763" s="18" t="s">
        <v>209</v>
      </c>
      <c r="BM1763" s="230" t="s">
        <v>2034</v>
      </c>
    </row>
    <row r="1764" s="13" customFormat="1">
      <c r="A1764" s="13"/>
      <c r="B1764" s="232"/>
      <c r="C1764" s="233"/>
      <c r="D1764" s="234" t="s">
        <v>160</v>
      </c>
      <c r="E1764" s="235" t="s">
        <v>1</v>
      </c>
      <c r="F1764" s="236" t="s">
        <v>2035</v>
      </c>
      <c r="G1764" s="233"/>
      <c r="H1764" s="235" t="s">
        <v>1</v>
      </c>
      <c r="I1764" s="237"/>
      <c r="J1764" s="233"/>
      <c r="K1764" s="233"/>
      <c r="L1764" s="238"/>
      <c r="M1764" s="239"/>
      <c r="N1764" s="240"/>
      <c r="O1764" s="240"/>
      <c r="P1764" s="240"/>
      <c r="Q1764" s="240"/>
      <c r="R1764" s="240"/>
      <c r="S1764" s="240"/>
      <c r="T1764" s="241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42" t="s">
        <v>160</v>
      </c>
      <c r="AU1764" s="242" t="s">
        <v>89</v>
      </c>
      <c r="AV1764" s="13" t="s">
        <v>87</v>
      </c>
      <c r="AW1764" s="13" t="s">
        <v>34</v>
      </c>
      <c r="AX1764" s="13" t="s">
        <v>79</v>
      </c>
      <c r="AY1764" s="242" t="s">
        <v>151</v>
      </c>
    </row>
    <row r="1765" s="14" customFormat="1">
      <c r="A1765" s="14"/>
      <c r="B1765" s="243"/>
      <c r="C1765" s="244"/>
      <c r="D1765" s="234" t="s">
        <v>160</v>
      </c>
      <c r="E1765" s="245" t="s">
        <v>1</v>
      </c>
      <c r="F1765" s="246" t="s">
        <v>176</v>
      </c>
      <c r="G1765" s="244"/>
      <c r="H1765" s="247">
        <v>3</v>
      </c>
      <c r="I1765" s="248"/>
      <c r="J1765" s="244"/>
      <c r="K1765" s="244"/>
      <c r="L1765" s="249"/>
      <c r="M1765" s="250"/>
      <c r="N1765" s="251"/>
      <c r="O1765" s="251"/>
      <c r="P1765" s="251"/>
      <c r="Q1765" s="251"/>
      <c r="R1765" s="251"/>
      <c r="S1765" s="251"/>
      <c r="T1765" s="252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3" t="s">
        <v>160</v>
      </c>
      <c r="AU1765" s="253" t="s">
        <v>89</v>
      </c>
      <c r="AV1765" s="14" t="s">
        <v>89</v>
      </c>
      <c r="AW1765" s="14" t="s">
        <v>34</v>
      </c>
      <c r="AX1765" s="14" t="s">
        <v>79</v>
      </c>
      <c r="AY1765" s="253" t="s">
        <v>151</v>
      </c>
    </row>
    <row r="1766" s="13" customFormat="1">
      <c r="A1766" s="13"/>
      <c r="B1766" s="232"/>
      <c r="C1766" s="233"/>
      <c r="D1766" s="234" t="s">
        <v>160</v>
      </c>
      <c r="E1766" s="235" t="s">
        <v>1</v>
      </c>
      <c r="F1766" s="236" t="s">
        <v>2036</v>
      </c>
      <c r="G1766" s="233"/>
      <c r="H1766" s="235" t="s">
        <v>1</v>
      </c>
      <c r="I1766" s="237"/>
      <c r="J1766" s="233"/>
      <c r="K1766" s="233"/>
      <c r="L1766" s="238"/>
      <c r="M1766" s="239"/>
      <c r="N1766" s="240"/>
      <c r="O1766" s="240"/>
      <c r="P1766" s="240"/>
      <c r="Q1766" s="240"/>
      <c r="R1766" s="240"/>
      <c r="S1766" s="240"/>
      <c r="T1766" s="241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42" t="s">
        <v>160</v>
      </c>
      <c r="AU1766" s="242" t="s">
        <v>89</v>
      </c>
      <c r="AV1766" s="13" t="s">
        <v>87</v>
      </c>
      <c r="AW1766" s="13" t="s">
        <v>34</v>
      </c>
      <c r="AX1766" s="13" t="s">
        <v>79</v>
      </c>
      <c r="AY1766" s="242" t="s">
        <v>151</v>
      </c>
    </row>
    <row r="1767" s="14" customFormat="1">
      <c r="A1767" s="14"/>
      <c r="B1767" s="243"/>
      <c r="C1767" s="244"/>
      <c r="D1767" s="234" t="s">
        <v>160</v>
      </c>
      <c r="E1767" s="245" t="s">
        <v>1</v>
      </c>
      <c r="F1767" s="246" t="s">
        <v>192</v>
      </c>
      <c r="G1767" s="244"/>
      <c r="H1767" s="247">
        <v>5</v>
      </c>
      <c r="I1767" s="248"/>
      <c r="J1767" s="244"/>
      <c r="K1767" s="244"/>
      <c r="L1767" s="249"/>
      <c r="M1767" s="250"/>
      <c r="N1767" s="251"/>
      <c r="O1767" s="251"/>
      <c r="P1767" s="251"/>
      <c r="Q1767" s="251"/>
      <c r="R1767" s="251"/>
      <c r="S1767" s="251"/>
      <c r="T1767" s="252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3" t="s">
        <v>160</v>
      </c>
      <c r="AU1767" s="253" t="s">
        <v>89</v>
      </c>
      <c r="AV1767" s="14" t="s">
        <v>89</v>
      </c>
      <c r="AW1767" s="14" t="s">
        <v>34</v>
      </c>
      <c r="AX1767" s="14" t="s">
        <v>79</v>
      </c>
      <c r="AY1767" s="253" t="s">
        <v>151</v>
      </c>
    </row>
    <row r="1768" s="15" customFormat="1">
      <c r="A1768" s="15"/>
      <c r="B1768" s="254"/>
      <c r="C1768" s="255"/>
      <c r="D1768" s="234" t="s">
        <v>160</v>
      </c>
      <c r="E1768" s="256" t="s">
        <v>1</v>
      </c>
      <c r="F1768" s="257" t="s">
        <v>166</v>
      </c>
      <c r="G1768" s="255"/>
      <c r="H1768" s="258">
        <v>8</v>
      </c>
      <c r="I1768" s="259"/>
      <c r="J1768" s="255"/>
      <c r="K1768" s="255"/>
      <c r="L1768" s="260"/>
      <c r="M1768" s="261"/>
      <c r="N1768" s="262"/>
      <c r="O1768" s="262"/>
      <c r="P1768" s="262"/>
      <c r="Q1768" s="262"/>
      <c r="R1768" s="262"/>
      <c r="S1768" s="262"/>
      <c r="T1768" s="263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15"/>
      <c r="AT1768" s="264" t="s">
        <v>160</v>
      </c>
      <c r="AU1768" s="264" t="s">
        <v>89</v>
      </c>
      <c r="AV1768" s="15" t="s">
        <v>158</v>
      </c>
      <c r="AW1768" s="15" t="s">
        <v>34</v>
      </c>
      <c r="AX1768" s="15" t="s">
        <v>87</v>
      </c>
      <c r="AY1768" s="264" t="s">
        <v>151</v>
      </c>
    </row>
    <row r="1769" s="2" customFormat="1" ht="16.5" customHeight="1">
      <c r="A1769" s="39"/>
      <c r="B1769" s="40"/>
      <c r="C1769" s="219" t="s">
        <v>2037</v>
      </c>
      <c r="D1769" s="219" t="s">
        <v>153</v>
      </c>
      <c r="E1769" s="220" t="s">
        <v>2038</v>
      </c>
      <c r="F1769" s="221" t="s">
        <v>2039</v>
      </c>
      <c r="G1769" s="222" t="s">
        <v>232</v>
      </c>
      <c r="H1769" s="223">
        <v>25</v>
      </c>
      <c r="I1769" s="224"/>
      <c r="J1769" s="225">
        <f>ROUND(I1769*H1769,2)</f>
        <v>0</v>
      </c>
      <c r="K1769" s="221" t="s">
        <v>157</v>
      </c>
      <c r="L1769" s="45"/>
      <c r="M1769" s="226" t="s">
        <v>1</v>
      </c>
      <c r="N1769" s="227" t="s">
        <v>44</v>
      </c>
      <c r="O1769" s="92"/>
      <c r="P1769" s="228">
        <f>O1769*H1769</f>
        <v>0</v>
      </c>
      <c r="Q1769" s="228">
        <v>0</v>
      </c>
      <c r="R1769" s="228">
        <f>Q1769*H1769</f>
        <v>0</v>
      </c>
      <c r="S1769" s="228">
        <v>0</v>
      </c>
      <c r="T1769" s="229">
        <f>S1769*H1769</f>
        <v>0</v>
      </c>
      <c r="U1769" s="39"/>
      <c r="V1769" s="39"/>
      <c r="W1769" s="39"/>
      <c r="X1769" s="39"/>
      <c r="Y1769" s="39"/>
      <c r="Z1769" s="39"/>
      <c r="AA1769" s="39"/>
      <c r="AB1769" s="39"/>
      <c r="AC1769" s="39"/>
      <c r="AD1769" s="39"/>
      <c r="AE1769" s="39"/>
      <c r="AR1769" s="230" t="s">
        <v>209</v>
      </c>
      <c r="AT1769" s="230" t="s">
        <v>153</v>
      </c>
      <c r="AU1769" s="230" t="s">
        <v>89</v>
      </c>
      <c r="AY1769" s="18" t="s">
        <v>151</v>
      </c>
      <c r="BE1769" s="231">
        <f>IF(N1769="základní",J1769,0)</f>
        <v>0</v>
      </c>
      <c r="BF1769" s="231">
        <f>IF(N1769="snížená",J1769,0)</f>
        <v>0</v>
      </c>
      <c r="BG1769" s="231">
        <f>IF(N1769="zákl. přenesená",J1769,0)</f>
        <v>0</v>
      </c>
      <c r="BH1769" s="231">
        <f>IF(N1769="sníž. přenesená",J1769,0)</f>
        <v>0</v>
      </c>
      <c r="BI1769" s="231">
        <f>IF(N1769="nulová",J1769,0)</f>
        <v>0</v>
      </c>
      <c r="BJ1769" s="18" t="s">
        <v>87</v>
      </c>
      <c r="BK1769" s="231">
        <f>ROUND(I1769*H1769,2)</f>
        <v>0</v>
      </c>
      <c r="BL1769" s="18" t="s">
        <v>209</v>
      </c>
      <c r="BM1769" s="230" t="s">
        <v>2040</v>
      </c>
    </row>
    <row r="1770" s="13" customFormat="1">
      <c r="A1770" s="13"/>
      <c r="B1770" s="232"/>
      <c r="C1770" s="233"/>
      <c r="D1770" s="234" t="s">
        <v>160</v>
      </c>
      <c r="E1770" s="235" t="s">
        <v>1</v>
      </c>
      <c r="F1770" s="236" t="s">
        <v>2041</v>
      </c>
      <c r="G1770" s="233"/>
      <c r="H1770" s="235" t="s">
        <v>1</v>
      </c>
      <c r="I1770" s="237"/>
      <c r="J1770" s="233"/>
      <c r="K1770" s="233"/>
      <c r="L1770" s="238"/>
      <c r="M1770" s="239"/>
      <c r="N1770" s="240"/>
      <c r="O1770" s="240"/>
      <c r="P1770" s="240"/>
      <c r="Q1770" s="240"/>
      <c r="R1770" s="240"/>
      <c r="S1770" s="240"/>
      <c r="T1770" s="241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42" t="s">
        <v>160</v>
      </c>
      <c r="AU1770" s="242" t="s">
        <v>89</v>
      </c>
      <c r="AV1770" s="13" t="s">
        <v>87</v>
      </c>
      <c r="AW1770" s="13" t="s">
        <v>34</v>
      </c>
      <c r="AX1770" s="13" t="s">
        <v>79</v>
      </c>
      <c r="AY1770" s="242" t="s">
        <v>151</v>
      </c>
    </row>
    <row r="1771" s="14" customFormat="1">
      <c r="A1771" s="14"/>
      <c r="B1771" s="243"/>
      <c r="C1771" s="244"/>
      <c r="D1771" s="234" t="s">
        <v>160</v>
      </c>
      <c r="E1771" s="245" t="s">
        <v>1</v>
      </c>
      <c r="F1771" s="246" t="s">
        <v>158</v>
      </c>
      <c r="G1771" s="244"/>
      <c r="H1771" s="247">
        <v>4</v>
      </c>
      <c r="I1771" s="248"/>
      <c r="J1771" s="244"/>
      <c r="K1771" s="244"/>
      <c r="L1771" s="249"/>
      <c r="M1771" s="250"/>
      <c r="N1771" s="251"/>
      <c r="O1771" s="251"/>
      <c r="P1771" s="251"/>
      <c r="Q1771" s="251"/>
      <c r="R1771" s="251"/>
      <c r="S1771" s="251"/>
      <c r="T1771" s="252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3" t="s">
        <v>160</v>
      </c>
      <c r="AU1771" s="253" t="s">
        <v>89</v>
      </c>
      <c r="AV1771" s="14" t="s">
        <v>89</v>
      </c>
      <c r="AW1771" s="14" t="s">
        <v>34</v>
      </c>
      <c r="AX1771" s="14" t="s">
        <v>79</v>
      </c>
      <c r="AY1771" s="253" t="s">
        <v>151</v>
      </c>
    </row>
    <row r="1772" s="13" customFormat="1">
      <c r="A1772" s="13"/>
      <c r="B1772" s="232"/>
      <c r="C1772" s="233"/>
      <c r="D1772" s="234" t="s">
        <v>160</v>
      </c>
      <c r="E1772" s="235" t="s">
        <v>1</v>
      </c>
      <c r="F1772" s="236" t="s">
        <v>2042</v>
      </c>
      <c r="G1772" s="233"/>
      <c r="H1772" s="235" t="s">
        <v>1</v>
      </c>
      <c r="I1772" s="237"/>
      <c r="J1772" s="233"/>
      <c r="K1772" s="233"/>
      <c r="L1772" s="238"/>
      <c r="M1772" s="239"/>
      <c r="N1772" s="240"/>
      <c r="O1772" s="240"/>
      <c r="P1772" s="240"/>
      <c r="Q1772" s="240"/>
      <c r="R1772" s="240"/>
      <c r="S1772" s="240"/>
      <c r="T1772" s="241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42" t="s">
        <v>160</v>
      </c>
      <c r="AU1772" s="242" t="s">
        <v>89</v>
      </c>
      <c r="AV1772" s="13" t="s">
        <v>87</v>
      </c>
      <c r="AW1772" s="13" t="s">
        <v>34</v>
      </c>
      <c r="AX1772" s="13" t="s">
        <v>79</v>
      </c>
      <c r="AY1772" s="242" t="s">
        <v>151</v>
      </c>
    </row>
    <row r="1773" s="14" customFormat="1">
      <c r="A1773" s="14"/>
      <c r="B1773" s="243"/>
      <c r="C1773" s="244"/>
      <c r="D1773" s="234" t="s">
        <v>160</v>
      </c>
      <c r="E1773" s="245" t="s">
        <v>1</v>
      </c>
      <c r="F1773" s="246" t="s">
        <v>192</v>
      </c>
      <c r="G1773" s="244"/>
      <c r="H1773" s="247">
        <v>5</v>
      </c>
      <c r="I1773" s="248"/>
      <c r="J1773" s="244"/>
      <c r="K1773" s="244"/>
      <c r="L1773" s="249"/>
      <c r="M1773" s="250"/>
      <c r="N1773" s="251"/>
      <c r="O1773" s="251"/>
      <c r="P1773" s="251"/>
      <c r="Q1773" s="251"/>
      <c r="R1773" s="251"/>
      <c r="S1773" s="251"/>
      <c r="T1773" s="252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3" t="s">
        <v>160</v>
      </c>
      <c r="AU1773" s="253" t="s">
        <v>89</v>
      </c>
      <c r="AV1773" s="14" t="s">
        <v>89</v>
      </c>
      <c r="AW1773" s="14" t="s">
        <v>34</v>
      </c>
      <c r="AX1773" s="14" t="s">
        <v>79</v>
      </c>
      <c r="AY1773" s="253" t="s">
        <v>151</v>
      </c>
    </row>
    <row r="1774" s="13" customFormat="1">
      <c r="A1774" s="13"/>
      <c r="B1774" s="232"/>
      <c r="C1774" s="233"/>
      <c r="D1774" s="234" t="s">
        <v>160</v>
      </c>
      <c r="E1774" s="235" t="s">
        <v>1</v>
      </c>
      <c r="F1774" s="236" t="s">
        <v>2043</v>
      </c>
      <c r="G1774" s="233"/>
      <c r="H1774" s="235" t="s">
        <v>1</v>
      </c>
      <c r="I1774" s="237"/>
      <c r="J1774" s="233"/>
      <c r="K1774" s="233"/>
      <c r="L1774" s="238"/>
      <c r="M1774" s="239"/>
      <c r="N1774" s="240"/>
      <c r="O1774" s="240"/>
      <c r="P1774" s="240"/>
      <c r="Q1774" s="240"/>
      <c r="R1774" s="240"/>
      <c r="S1774" s="240"/>
      <c r="T1774" s="241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42" t="s">
        <v>160</v>
      </c>
      <c r="AU1774" s="242" t="s">
        <v>89</v>
      </c>
      <c r="AV1774" s="13" t="s">
        <v>87</v>
      </c>
      <c r="AW1774" s="13" t="s">
        <v>34</v>
      </c>
      <c r="AX1774" s="13" t="s">
        <v>79</v>
      </c>
      <c r="AY1774" s="242" t="s">
        <v>151</v>
      </c>
    </row>
    <row r="1775" s="14" customFormat="1">
      <c r="A1775" s="14"/>
      <c r="B1775" s="243"/>
      <c r="C1775" s="244"/>
      <c r="D1775" s="234" t="s">
        <v>160</v>
      </c>
      <c r="E1775" s="245" t="s">
        <v>1</v>
      </c>
      <c r="F1775" s="246" t="s">
        <v>87</v>
      </c>
      <c r="G1775" s="244"/>
      <c r="H1775" s="247">
        <v>1</v>
      </c>
      <c r="I1775" s="248"/>
      <c r="J1775" s="244"/>
      <c r="K1775" s="244"/>
      <c r="L1775" s="249"/>
      <c r="M1775" s="250"/>
      <c r="N1775" s="251"/>
      <c r="O1775" s="251"/>
      <c r="P1775" s="251"/>
      <c r="Q1775" s="251"/>
      <c r="R1775" s="251"/>
      <c r="S1775" s="251"/>
      <c r="T1775" s="252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3" t="s">
        <v>160</v>
      </c>
      <c r="AU1775" s="253" t="s">
        <v>89</v>
      </c>
      <c r="AV1775" s="14" t="s">
        <v>89</v>
      </c>
      <c r="AW1775" s="14" t="s">
        <v>34</v>
      </c>
      <c r="AX1775" s="14" t="s">
        <v>79</v>
      </c>
      <c r="AY1775" s="253" t="s">
        <v>151</v>
      </c>
    </row>
    <row r="1776" s="13" customFormat="1">
      <c r="A1776" s="13"/>
      <c r="B1776" s="232"/>
      <c r="C1776" s="233"/>
      <c r="D1776" s="234" t="s">
        <v>160</v>
      </c>
      <c r="E1776" s="235" t="s">
        <v>1</v>
      </c>
      <c r="F1776" s="236" t="s">
        <v>2044</v>
      </c>
      <c r="G1776" s="233"/>
      <c r="H1776" s="235" t="s">
        <v>1</v>
      </c>
      <c r="I1776" s="237"/>
      <c r="J1776" s="233"/>
      <c r="K1776" s="233"/>
      <c r="L1776" s="238"/>
      <c r="M1776" s="239"/>
      <c r="N1776" s="240"/>
      <c r="O1776" s="240"/>
      <c r="P1776" s="240"/>
      <c r="Q1776" s="240"/>
      <c r="R1776" s="240"/>
      <c r="S1776" s="240"/>
      <c r="T1776" s="241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42" t="s">
        <v>160</v>
      </c>
      <c r="AU1776" s="242" t="s">
        <v>89</v>
      </c>
      <c r="AV1776" s="13" t="s">
        <v>87</v>
      </c>
      <c r="AW1776" s="13" t="s">
        <v>34</v>
      </c>
      <c r="AX1776" s="13" t="s">
        <v>79</v>
      </c>
      <c r="AY1776" s="242" t="s">
        <v>151</v>
      </c>
    </row>
    <row r="1777" s="14" customFormat="1">
      <c r="A1777" s="14"/>
      <c r="B1777" s="243"/>
      <c r="C1777" s="244"/>
      <c r="D1777" s="234" t="s">
        <v>160</v>
      </c>
      <c r="E1777" s="245" t="s">
        <v>1</v>
      </c>
      <c r="F1777" s="246" t="s">
        <v>8</v>
      </c>
      <c r="G1777" s="244"/>
      <c r="H1777" s="247">
        <v>15</v>
      </c>
      <c r="I1777" s="248"/>
      <c r="J1777" s="244"/>
      <c r="K1777" s="244"/>
      <c r="L1777" s="249"/>
      <c r="M1777" s="250"/>
      <c r="N1777" s="251"/>
      <c r="O1777" s="251"/>
      <c r="P1777" s="251"/>
      <c r="Q1777" s="251"/>
      <c r="R1777" s="251"/>
      <c r="S1777" s="251"/>
      <c r="T1777" s="252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3" t="s">
        <v>160</v>
      </c>
      <c r="AU1777" s="253" t="s">
        <v>89</v>
      </c>
      <c r="AV1777" s="14" t="s">
        <v>89</v>
      </c>
      <c r="AW1777" s="14" t="s">
        <v>34</v>
      </c>
      <c r="AX1777" s="14" t="s">
        <v>79</v>
      </c>
      <c r="AY1777" s="253" t="s">
        <v>151</v>
      </c>
    </row>
    <row r="1778" s="15" customFormat="1">
      <c r="A1778" s="15"/>
      <c r="B1778" s="254"/>
      <c r="C1778" s="255"/>
      <c r="D1778" s="234" t="s">
        <v>160</v>
      </c>
      <c r="E1778" s="256" t="s">
        <v>1</v>
      </c>
      <c r="F1778" s="257" t="s">
        <v>166</v>
      </c>
      <c r="G1778" s="255"/>
      <c r="H1778" s="258">
        <v>25</v>
      </c>
      <c r="I1778" s="259"/>
      <c r="J1778" s="255"/>
      <c r="K1778" s="255"/>
      <c r="L1778" s="260"/>
      <c r="M1778" s="261"/>
      <c r="N1778" s="262"/>
      <c r="O1778" s="262"/>
      <c r="P1778" s="262"/>
      <c r="Q1778" s="262"/>
      <c r="R1778" s="262"/>
      <c r="S1778" s="262"/>
      <c r="T1778" s="263"/>
      <c r="U1778" s="15"/>
      <c r="V1778" s="15"/>
      <c r="W1778" s="15"/>
      <c r="X1778" s="15"/>
      <c r="Y1778" s="15"/>
      <c r="Z1778" s="15"/>
      <c r="AA1778" s="15"/>
      <c r="AB1778" s="15"/>
      <c r="AC1778" s="15"/>
      <c r="AD1778" s="15"/>
      <c r="AE1778" s="15"/>
      <c r="AT1778" s="264" t="s">
        <v>160</v>
      </c>
      <c r="AU1778" s="264" t="s">
        <v>89</v>
      </c>
      <c r="AV1778" s="15" t="s">
        <v>158</v>
      </c>
      <c r="AW1778" s="15" t="s">
        <v>34</v>
      </c>
      <c r="AX1778" s="15" t="s">
        <v>87</v>
      </c>
      <c r="AY1778" s="264" t="s">
        <v>151</v>
      </c>
    </row>
    <row r="1779" s="2" customFormat="1" ht="16.5" customHeight="1">
      <c r="A1779" s="39"/>
      <c r="B1779" s="40"/>
      <c r="C1779" s="219" t="s">
        <v>2045</v>
      </c>
      <c r="D1779" s="219" t="s">
        <v>153</v>
      </c>
      <c r="E1779" s="220" t="s">
        <v>2046</v>
      </c>
      <c r="F1779" s="221" t="s">
        <v>2047</v>
      </c>
      <c r="G1779" s="222" t="s">
        <v>232</v>
      </c>
      <c r="H1779" s="223">
        <v>5</v>
      </c>
      <c r="I1779" s="224"/>
      <c r="J1779" s="225">
        <f>ROUND(I1779*H1779,2)</f>
        <v>0</v>
      </c>
      <c r="K1779" s="221" t="s">
        <v>157</v>
      </c>
      <c r="L1779" s="45"/>
      <c r="M1779" s="226" t="s">
        <v>1</v>
      </c>
      <c r="N1779" s="227" t="s">
        <v>44</v>
      </c>
      <c r="O1779" s="92"/>
      <c r="P1779" s="228">
        <f>O1779*H1779</f>
        <v>0</v>
      </c>
      <c r="Q1779" s="228">
        <v>0</v>
      </c>
      <c r="R1779" s="228">
        <f>Q1779*H1779</f>
        <v>0</v>
      </c>
      <c r="S1779" s="228">
        <v>0</v>
      </c>
      <c r="T1779" s="229">
        <f>S1779*H1779</f>
        <v>0</v>
      </c>
      <c r="U1779" s="39"/>
      <c r="V1779" s="39"/>
      <c r="W1779" s="39"/>
      <c r="X1779" s="39"/>
      <c r="Y1779" s="39"/>
      <c r="Z1779" s="39"/>
      <c r="AA1779" s="39"/>
      <c r="AB1779" s="39"/>
      <c r="AC1779" s="39"/>
      <c r="AD1779" s="39"/>
      <c r="AE1779" s="39"/>
      <c r="AR1779" s="230" t="s">
        <v>209</v>
      </c>
      <c r="AT1779" s="230" t="s">
        <v>153</v>
      </c>
      <c r="AU1779" s="230" t="s">
        <v>89</v>
      </c>
      <c r="AY1779" s="18" t="s">
        <v>151</v>
      </c>
      <c r="BE1779" s="231">
        <f>IF(N1779="základní",J1779,0)</f>
        <v>0</v>
      </c>
      <c r="BF1779" s="231">
        <f>IF(N1779="snížená",J1779,0)</f>
        <v>0</v>
      </c>
      <c r="BG1779" s="231">
        <f>IF(N1779="zákl. přenesená",J1779,0)</f>
        <v>0</v>
      </c>
      <c r="BH1779" s="231">
        <f>IF(N1779="sníž. přenesená",J1779,0)</f>
        <v>0</v>
      </c>
      <c r="BI1779" s="231">
        <f>IF(N1779="nulová",J1779,0)</f>
        <v>0</v>
      </c>
      <c r="BJ1779" s="18" t="s">
        <v>87</v>
      </c>
      <c r="BK1779" s="231">
        <f>ROUND(I1779*H1779,2)</f>
        <v>0</v>
      </c>
      <c r="BL1779" s="18" t="s">
        <v>209</v>
      </c>
      <c r="BM1779" s="230" t="s">
        <v>2048</v>
      </c>
    </row>
    <row r="1780" s="13" customFormat="1">
      <c r="A1780" s="13"/>
      <c r="B1780" s="232"/>
      <c r="C1780" s="233"/>
      <c r="D1780" s="234" t="s">
        <v>160</v>
      </c>
      <c r="E1780" s="235" t="s">
        <v>1</v>
      </c>
      <c r="F1780" s="236" t="s">
        <v>2049</v>
      </c>
      <c r="G1780" s="233"/>
      <c r="H1780" s="235" t="s">
        <v>1</v>
      </c>
      <c r="I1780" s="237"/>
      <c r="J1780" s="233"/>
      <c r="K1780" s="233"/>
      <c r="L1780" s="238"/>
      <c r="M1780" s="239"/>
      <c r="N1780" s="240"/>
      <c r="O1780" s="240"/>
      <c r="P1780" s="240"/>
      <c r="Q1780" s="240"/>
      <c r="R1780" s="240"/>
      <c r="S1780" s="240"/>
      <c r="T1780" s="241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42" t="s">
        <v>160</v>
      </c>
      <c r="AU1780" s="242" t="s">
        <v>89</v>
      </c>
      <c r="AV1780" s="13" t="s">
        <v>87</v>
      </c>
      <c r="AW1780" s="13" t="s">
        <v>34</v>
      </c>
      <c r="AX1780" s="13" t="s">
        <v>79</v>
      </c>
      <c r="AY1780" s="242" t="s">
        <v>151</v>
      </c>
    </row>
    <row r="1781" s="14" customFormat="1">
      <c r="A1781" s="14"/>
      <c r="B1781" s="243"/>
      <c r="C1781" s="244"/>
      <c r="D1781" s="234" t="s">
        <v>160</v>
      </c>
      <c r="E1781" s="245" t="s">
        <v>1</v>
      </c>
      <c r="F1781" s="246" t="s">
        <v>158</v>
      </c>
      <c r="G1781" s="244"/>
      <c r="H1781" s="247">
        <v>4</v>
      </c>
      <c r="I1781" s="248"/>
      <c r="J1781" s="244"/>
      <c r="K1781" s="244"/>
      <c r="L1781" s="249"/>
      <c r="M1781" s="250"/>
      <c r="N1781" s="251"/>
      <c r="O1781" s="251"/>
      <c r="P1781" s="251"/>
      <c r="Q1781" s="251"/>
      <c r="R1781" s="251"/>
      <c r="S1781" s="251"/>
      <c r="T1781" s="252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3" t="s">
        <v>160</v>
      </c>
      <c r="AU1781" s="253" t="s">
        <v>89</v>
      </c>
      <c r="AV1781" s="14" t="s">
        <v>89</v>
      </c>
      <c r="AW1781" s="14" t="s">
        <v>34</v>
      </c>
      <c r="AX1781" s="14" t="s">
        <v>79</v>
      </c>
      <c r="AY1781" s="253" t="s">
        <v>151</v>
      </c>
    </row>
    <row r="1782" s="13" customFormat="1">
      <c r="A1782" s="13"/>
      <c r="B1782" s="232"/>
      <c r="C1782" s="233"/>
      <c r="D1782" s="234" t="s">
        <v>160</v>
      </c>
      <c r="E1782" s="235" t="s">
        <v>1</v>
      </c>
      <c r="F1782" s="236" t="s">
        <v>2050</v>
      </c>
      <c r="G1782" s="233"/>
      <c r="H1782" s="235" t="s">
        <v>1</v>
      </c>
      <c r="I1782" s="237"/>
      <c r="J1782" s="233"/>
      <c r="K1782" s="233"/>
      <c r="L1782" s="238"/>
      <c r="M1782" s="239"/>
      <c r="N1782" s="240"/>
      <c r="O1782" s="240"/>
      <c r="P1782" s="240"/>
      <c r="Q1782" s="240"/>
      <c r="R1782" s="240"/>
      <c r="S1782" s="240"/>
      <c r="T1782" s="241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42" t="s">
        <v>160</v>
      </c>
      <c r="AU1782" s="242" t="s">
        <v>89</v>
      </c>
      <c r="AV1782" s="13" t="s">
        <v>87</v>
      </c>
      <c r="AW1782" s="13" t="s">
        <v>34</v>
      </c>
      <c r="AX1782" s="13" t="s">
        <v>79</v>
      </c>
      <c r="AY1782" s="242" t="s">
        <v>151</v>
      </c>
    </row>
    <row r="1783" s="14" customFormat="1">
      <c r="A1783" s="14"/>
      <c r="B1783" s="243"/>
      <c r="C1783" s="244"/>
      <c r="D1783" s="234" t="s">
        <v>160</v>
      </c>
      <c r="E1783" s="245" t="s">
        <v>1</v>
      </c>
      <c r="F1783" s="246" t="s">
        <v>87</v>
      </c>
      <c r="G1783" s="244"/>
      <c r="H1783" s="247">
        <v>1</v>
      </c>
      <c r="I1783" s="248"/>
      <c r="J1783" s="244"/>
      <c r="K1783" s="244"/>
      <c r="L1783" s="249"/>
      <c r="M1783" s="250"/>
      <c r="N1783" s="251"/>
      <c r="O1783" s="251"/>
      <c r="P1783" s="251"/>
      <c r="Q1783" s="251"/>
      <c r="R1783" s="251"/>
      <c r="S1783" s="251"/>
      <c r="T1783" s="252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3" t="s">
        <v>160</v>
      </c>
      <c r="AU1783" s="253" t="s">
        <v>89</v>
      </c>
      <c r="AV1783" s="14" t="s">
        <v>89</v>
      </c>
      <c r="AW1783" s="14" t="s">
        <v>34</v>
      </c>
      <c r="AX1783" s="14" t="s">
        <v>79</v>
      </c>
      <c r="AY1783" s="253" t="s">
        <v>151</v>
      </c>
    </row>
    <row r="1784" s="15" customFormat="1">
      <c r="A1784" s="15"/>
      <c r="B1784" s="254"/>
      <c r="C1784" s="255"/>
      <c r="D1784" s="234" t="s">
        <v>160</v>
      </c>
      <c r="E1784" s="256" t="s">
        <v>1</v>
      </c>
      <c r="F1784" s="257" t="s">
        <v>166</v>
      </c>
      <c r="G1784" s="255"/>
      <c r="H1784" s="258">
        <v>5</v>
      </c>
      <c r="I1784" s="259"/>
      <c r="J1784" s="255"/>
      <c r="K1784" s="255"/>
      <c r="L1784" s="260"/>
      <c r="M1784" s="261"/>
      <c r="N1784" s="262"/>
      <c r="O1784" s="262"/>
      <c r="P1784" s="262"/>
      <c r="Q1784" s="262"/>
      <c r="R1784" s="262"/>
      <c r="S1784" s="262"/>
      <c r="T1784" s="263"/>
      <c r="U1784" s="15"/>
      <c r="V1784" s="15"/>
      <c r="W1784" s="15"/>
      <c r="X1784" s="15"/>
      <c r="Y1784" s="15"/>
      <c r="Z1784" s="15"/>
      <c r="AA1784" s="15"/>
      <c r="AB1784" s="15"/>
      <c r="AC1784" s="15"/>
      <c r="AD1784" s="15"/>
      <c r="AE1784" s="15"/>
      <c r="AT1784" s="264" t="s">
        <v>160</v>
      </c>
      <c r="AU1784" s="264" t="s">
        <v>89</v>
      </c>
      <c r="AV1784" s="15" t="s">
        <v>158</v>
      </c>
      <c r="AW1784" s="15" t="s">
        <v>34</v>
      </c>
      <c r="AX1784" s="15" t="s">
        <v>87</v>
      </c>
      <c r="AY1784" s="264" t="s">
        <v>151</v>
      </c>
    </row>
    <row r="1785" s="2" customFormat="1" ht="16.5" customHeight="1">
      <c r="A1785" s="39"/>
      <c r="B1785" s="40"/>
      <c r="C1785" s="265" t="s">
        <v>2051</v>
      </c>
      <c r="D1785" s="265" t="s">
        <v>177</v>
      </c>
      <c r="E1785" s="266" t="s">
        <v>2052</v>
      </c>
      <c r="F1785" s="267" t="s">
        <v>2053</v>
      </c>
      <c r="G1785" s="268" t="s">
        <v>388</v>
      </c>
      <c r="H1785" s="269">
        <v>1.95</v>
      </c>
      <c r="I1785" s="270"/>
      <c r="J1785" s="271">
        <f>ROUND(I1785*H1785,2)</f>
        <v>0</v>
      </c>
      <c r="K1785" s="267" t="s">
        <v>157</v>
      </c>
      <c r="L1785" s="272"/>
      <c r="M1785" s="273" t="s">
        <v>1</v>
      </c>
      <c r="N1785" s="274" t="s">
        <v>44</v>
      </c>
      <c r="O1785" s="92"/>
      <c r="P1785" s="228">
        <f>O1785*H1785</f>
        <v>0</v>
      </c>
      <c r="Q1785" s="228">
        <v>0.0011000000000000001</v>
      </c>
      <c r="R1785" s="228">
        <f>Q1785*H1785</f>
        <v>0.0021450000000000002</v>
      </c>
      <c r="S1785" s="228">
        <v>0</v>
      </c>
      <c r="T1785" s="229">
        <f>S1785*H1785</f>
        <v>0</v>
      </c>
      <c r="U1785" s="39"/>
      <c r="V1785" s="39"/>
      <c r="W1785" s="39"/>
      <c r="X1785" s="39"/>
      <c r="Y1785" s="39"/>
      <c r="Z1785" s="39"/>
      <c r="AA1785" s="39"/>
      <c r="AB1785" s="39"/>
      <c r="AC1785" s="39"/>
      <c r="AD1785" s="39"/>
      <c r="AE1785" s="39"/>
      <c r="AR1785" s="230" t="s">
        <v>452</v>
      </c>
      <c r="AT1785" s="230" t="s">
        <v>177</v>
      </c>
      <c r="AU1785" s="230" t="s">
        <v>89</v>
      </c>
      <c r="AY1785" s="18" t="s">
        <v>151</v>
      </c>
      <c r="BE1785" s="231">
        <f>IF(N1785="základní",J1785,0)</f>
        <v>0</v>
      </c>
      <c r="BF1785" s="231">
        <f>IF(N1785="snížená",J1785,0)</f>
        <v>0</v>
      </c>
      <c r="BG1785" s="231">
        <f>IF(N1785="zákl. přenesená",J1785,0)</f>
        <v>0</v>
      </c>
      <c r="BH1785" s="231">
        <f>IF(N1785="sníž. přenesená",J1785,0)</f>
        <v>0</v>
      </c>
      <c r="BI1785" s="231">
        <f>IF(N1785="nulová",J1785,0)</f>
        <v>0</v>
      </c>
      <c r="BJ1785" s="18" t="s">
        <v>87</v>
      </c>
      <c r="BK1785" s="231">
        <f>ROUND(I1785*H1785,2)</f>
        <v>0</v>
      </c>
      <c r="BL1785" s="18" t="s">
        <v>209</v>
      </c>
      <c r="BM1785" s="230" t="s">
        <v>2054</v>
      </c>
    </row>
    <row r="1786" s="13" customFormat="1">
      <c r="A1786" s="13"/>
      <c r="B1786" s="232"/>
      <c r="C1786" s="233"/>
      <c r="D1786" s="234" t="s">
        <v>160</v>
      </c>
      <c r="E1786" s="235" t="s">
        <v>1</v>
      </c>
      <c r="F1786" s="236" t="s">
        <v>2055</v>
      </c>
      <c r="G1786" s="233"/>
      <c r="H1786" s="235" t="s">
        <v>1</v>
      </c>
      <c r="I1786" s="237"/>
      <c r="J1786" s="233"/>
      <c r="K1786" s="233"/>
      <c r="L1786" s="238"/>
      <c r="M1786" s="239"/>
      <c r="N1786" s="240"/>
      <c r="O1786" s="240"/>
      <c r="P1786" s="240"/>
      <c r="Q1786" s="240"/>
      <c r="R1786" s="240"/>
      <c r="S1786" s="240"/>
      <c r="T1786" s="241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42" t="s">
        <v>160</v>
      </c>
      <c r="AU1786" s="242" t="s">
        <v>89</v>
      </c>
      <c r="AV1786" s="13" t="s">
        <v>87</v>
      </c>
      <c r="AW1786" s="13" t="s">
        <v>34</v>
      </c>
      <c r="AX1786" s="13" t="s">
        <v>79</v>
      </c>
      <c r="AY1786" s="242" t="s">
        <v>151</v>
      </c>
    </row>
    <row r="1787" s="13" customFormat="1">
      <c r="A1787" s="13"/>
      <c r="B1787" s="232"/>
      <c r="C1787" s="233"/>
      <c r="D1787" s="234" t="s">
        <v>160</v>
      </c>
      <c r="E1787" s="235" t="s">
        <v>1</v>
      </c>
      <c r="F1787" s="236" t="s">
        <v>2056</v>
      </c>
      <c r="G1787" s="233"/>
      <c r="H1787" s="235" t="s">
        <v>1</v>
      </c>
      <c r="I1787" s="237"/>
      <c r="J1787" s="233"/>
      <c r="K1787" s="233"/>
      <c r="L1787" s="238"/>
      <c r="M1787" s="239"/>
      <c r="N1787" s="240"/>
      <c r="O1787" s="240"/>
      <c r="P1787" s="240"/>
      <c r="Q1787" s="240"/>
      <c r="R1787" s="240"/>
      <c r="S1787" s="240"/>
      <c r="T1787" s="241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42" t="s">
        <v>160</v>
      </c>
      <c r="AU1787" s="242" t="s">
        <v>89</v>
      </c>
      <c r="AV1787" s="13" t="s">
        <v>87</v>
      </c>
      <c r="AW1787" s="13" t="s">
        <v>34</v>
      </c>
      <c r="AX1787" s="13" t="s">
        <v>79</v>
      </c>
      <c r="AY1787" s="242" t="s">
        <v>151</v>
      </c>
    </row>
    <row r="1788" s="14" customFormat="1">
      <c r="A1788" s="14"/>
      <c r="B1788" s="243"/>
      <c r="C1788" s="244"/>
      <c r="D1788" s="234" t="s">
        <v>160</v>
      </c>
      <c r="E1788" s="245" t="s">
        <v>1</v>
      </c>
      <c r="F1788" s="246" t="s">
        <v>2057</v>
      </c>
      <c r="G1788" s="244"/>
      <c r="H1788" s="247">
        <v>1.95</v>
      </c>
      <c r="I1788" s="248"/>
      <c r="J1788" s="244"/>
      <c r="K1788" s="244"/>
      <c r="L1788" s="249"/>
      <c r="M1788" s="250"/>
      <c r="N1788" s="251"/>
      <c r="O1788" s="251"/>
      <c r="P1788" s="251"/>
      <c r="Q1788" s="251"/>
      <c r="R1788" s="251"/>
      <c r="S1788" s="251"/>
      <c r="T1788" s="252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3" t="s">
        <v>160</v>
      </c>
      <c r="AU1788" s="253" t="s">
        <v>89</v>
      </c>
      <c r="AV1788" s="14" t="s">
        <v>89</v>
      </c>
      <c r="AW1788" s="14" t="s">
        <v>34</v>
      </c>
      <c r="AX1788" s="14" t="s">
        <v>87</v>
      </c>
      <c r="AY1788" s="253" t="s">
        <v>151</v>
      </c>
    </row>
    <row r="1789" s="2" customFormat="1" ht="16.5" customHeight="1">
      <c r="A1789" s="39"/>
      <c r="B1789" s="40"/>
      <c r="C1789" s="265" t="s">
        <v>2058</v>
      </c>
      <c r="D1789" s="265" t="s">
        <v>177</v>
      </c>
      <c r="E1789" s="266" t="s">
        <v>2059</v>
      </c>
      <c r="F1789" s="267" t="s">
        <v>2060</v>
      </c>
      <c r="G1789" s="268" t="s">
        <v>388</v>
      </c>
      <c r="H1789" s="269">
        <v>4.5</v>
      </c>
      <c r="I1789" s="270"/>
      <c r="J1789" s="271">
        <f>ROUND(I1789*H1789,2)</f>
        <v>0</v>
      </c>
      <c r="K1789" s="267" t="s">
        <v>157</v>
      </c>
      <c r="L1789" s="272"/>
      <c r="M1789" s="273" t="s">
        <v>1</v>
      </c>
      <c r="N1789" s="274" t="s">
        <v>44</v>
      </c>
      <c r="O1789" s="92"/>
      <c r="P1789" s="228">
        <f>O1789*H1789</f>
        <v>0</v>
      </c>
      <c r="Q1789" s="228">
        <v>0.0015</v>
      </c>
      <c r="R1789" s="228">
        <f>Q1789*H1789</f>
        <v>0.0067499999999999999</v>
      </c>
      <c r="S1789" s="228">
        <v>0</v>
      </c>
      <c r="T1789" s="229">
        <f>S1789*H1789</f>
        <v>0</v>
      </c>
      <c r="U1789" s="39"/>
      <c r="V1789" s="39"/>
      <c r="W1789" s="39"/>
      <c r="X1789" s="39"/>
      <c r="Y1789" s="39"/>
      <c r="Z1789" s="39"/>
      <c r="AA1789" s="39"/>
      <c r="AB1789" s="39"/>
      <c r="AC1789" s="39"/>
      <c r="AD1789" s="39"/>
      <c r="AE1789" s="39"/>
      <c r="AR1789" s="230" t="s">
        <v>452</v>
      </c>
      <c r="AT1789" s="230" t="s">
        <v>177</v>
      </c>
      <c r="AU1789" s="230" t="s">
        <v>89</v>
      </c>
      <c r="AY1789" s="18" t="s">
        <v>151</v>
      </c>
      <c r="BE1789" s="231">
        <f>IF(N1789="základní",J1789,0)</f>
        <v>0</v>
      </c>
      <c r="BF1789" s="231">
        <f>IF(N1789="snížená",J1789,0)</f>
        <v>0</v>
      </c>
      <c r="BG1789" s="231">
        <f>IF(N1789="zákl. přenesená",J1789,0)</f>
        <v>0</v>
      </c>
      <c r="BH1789" s="231">
        <f>IF(N1789="sníž. přenesená",J1789,0)</f>
        <v>0</v>
      </c>
      <c r="BI1789" s="231">
        <f>IF(N1789="nulová",J1789,0)</f>
        <v>0</v>
      </c>
      <c r="BJ1789" s="18" t="s">
        <v>87</v>
      </c>
      <c r="BK1789" s="231">
        <f>ROUND(I1789*H1789,2)</f>
        <v>0</v>
      </c>
      <c r="BL1789" s="18" t="s">
        <v>209</v>
      </c>
      <c r="BM1789" s="230" t="s">
        <v>2061</v>
      </c>
    </row>
    <row r="1790" s="13" customFormat="1">
      <c r="A1790" s="13"/>
      <c r="B1790" s="232"/>
      <c r="C1790" s="233"/>
      <c r="D1790" s="234" t="s">
        <v>160</v>
      </c>
      <c r="E1790" s="235" t="s">
        <v>1</v>
      </c>
      <c r="F1790" s="236" t="s">
        <v>2055</v>
      </c>
      <c r="G1790" s="233"/>
      <c r="H1790" s="235" t="s">
        <v>1</v>
      </c>
      <c r="I1790" s="237"/>
      <c r="J1790" s="233"/>
      <c r="K1790" s="233"/>
      <c r="L1790" s="238"/>
      <c r="M1790" s="239"/>
      <c r="N1790" s="240"/>
      <c r="O1790" s="240"/>
      <c r="P1790" s="240"/>
      <c r="Q1790" s="240"/>
      <c r="R1790" s="240"/>
      <c r="S1790" s="240"/>
      <c r="T1790" s="241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42" t="s">
        <v>160</v>
      </c>
      <c r="AU1790" s="242" t="s">
        <v>89</v>
      </c>
      <c r="AV1790" s="13" t="s">
        <v>87</v>
      </c>
      <c r="AW1790" s="13" t="s">
        <v>34</v>
      </c>
      <c r="AX1790" s="13" t="s">
        <v>79</v>
      </c>
      <c r="AY1790" s="242" t="s">
        <v>151</v>
      </c>
    </row>
    <row r="1791" s="13" customFormat="1">
      <c r="A1791" s="13"/>
      <c r="B1791" s="232"/>
      <c r="C1791" s="233"/>
      <c r="D1791" s="234" t="s">
        <v>160</v>
      </c>
      <c r="E1791" s="235" t="s">
        <v>1</v>
      </c>
      <c r="F1791" s="236" t="s">
        <v>2036</v>
      </c>
      <c r="G1791" s="233"/>
      <c r="H1791" s="235" t="s">
        <v>1</v>
      </c>
      <c r="I1791" s="237"/>
      <c r="J1791" s="233"/>
      <c r="K1791" s="233"/>
      <c r="L1791" s="238"/>
      <c r="M1791" s="239"/>
      <c r="N1791" s="240"/>
      <c r="O1791" s="240"/>
      <c r="P1791" s="240"/>
      <c r="Q1791" s="240"/>
      <c r="R1791" s="240"/>
      <c r="S1791" s="240"/>
      <c r="T1791" s="241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42" t="s">
        <v>160</v>
      </c>
      <c r="AU1791" s="242" t="s">
        <v>89</v>
      </c>
      <c r="AV1791" s="13" t="s">
        <v>87</v>
      </c>
      <c r="AW1791" s="13" t="s">
        <v>34</v>
      </c>
      <c r="AX1791" s="13" t="s">
        <v>79</v>
      </c>
      <c r="AY1791" s="242" t="s">
        <v>151</v>
      </c>
    </row>
    <row r="1792" s="14" customFormat="1">
      <c r="A1792" s="14"/>
      <c r="B1792" s="243"/>
      <c r="C1792" s="244"/>
      <c r="D1792" s="234" t="s">
        <v>160</v>
      </c>
      <c r="E1792" s="245" t="s">
        <v>1</v>
      </c>
      <c r="F1792" s="246" t="s">
        <v>2062</v>
      </c>
      <c r="G1792" s="244"/>
      <c r="H1792" s="247">
        <v>4.5</v>
      </c>
      <c r="I1792" s="248"/>
      <c r="J1792" s="244"/>
      <c r="K1792" s="244"/>
      <c r="L1792" s="249"/>
      <c r="M1792" s="250"/>
      <c r="N1792" s="251"/>
      <c r="O1792" s="251"/>
      <c r="P1792" s="251"/>
      <c r="Q1792" s="251"/>
      <c r="R1792" s="251"/>
      <c r="S1792" s="251"/>
      <c r="T1792" s="252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3" t="s">
        <v>160</v>
      </c>
      <c r="AU1792" s="253" t="s">
        <v>89</v>
      </c>
      <c r="AV1792" s="14" t="s">
        <v>89</v>
      </c>
      <c r="AW1792" s="14" t="s">
        <v>34</v>
      </c>
      <c r="AX1792" s="14" t="s">
        <v>87</v>
      </c>
      <c r="AY1792" s="253" t="s">
        <v>151</v>
      </c>
    </row>
    <row r="1793" s="2" customFormat="1" ht="16.5" customHeight="1">
      <c r="A1793" s="39"/>
      <c r="B1793" s="40"/>
      <c r="C1793" s="265" t="s">
        <v>2063</v>
      </c>
      <c r="D1793" s="265" t="s">
        <v>177</v>
      </c>
      <c r="E1793" s="266" t="s">
        <v>2064</v>
      </c>
      <c r="F1793" s="267" t="s">
        <v>2065</v>
      </c>
      <c r="G1793" s="268" t="s">
        <v>388</v>
      </c>
      <c r="H1793" s="269">
        <v>7.2000000000000002</v>
      </c>
      <c r="I1793" s="270"/>
      <c r="J1793" s="271">
        <f>ROUND(I1793*H1793,2)</f>
        <v>0</v>
      </c>
      <c r="K1793" s="267" t="s">
        <v>157</v>
      </c>
      <c r="L1793" s="272"/>
      <c r="M1793" s="273" t="s">
        <v>1</v>
      </c>
      <c r="N1793" s="274" t="s">
        <v>44</v>
      </c>
      <c r="O1793" s="92"/>
      <c r="P1793" s="228">
        <f>O1793*H1793</f>
        <v>0</v>
      </c>
      <c r="Q1793" s="228">
        <v>0.0020999999999999999</v>
      </c>
      <c r="R1793" s="228">
        <f>Q1793*H1793</f>
        <v>0.01512</v>
      </c>
      <c r="S1793" s="228">
        <v>0</v>
      </c>
      <c r="T1793" s="229">
        <f>S1793*H1793</f>
        <v>0</v>
      </c>
      <c r="U1793" s="39"/>
      <c r="V1793" s="39"/>
      <c r="W1793" s="39"/>
      <c r="X1793" s="39"/>
      <c r="Y1793" s="39"/>
      <c r="Z1793" s="39"/>
      <c r="AA1793" s="39"/>
      <c r="AB1793" s="39"/>
      <c r="AC1793" s="39"/>
      <c r="AD1793" s="39"/>
      <c r="AE1793" s="39"/>
      <c r="AR1793" s="230" t="s">
        <v>452</v>
      </c>
      <c r="AT1793" s="230" t="s">
        <v>177</v>
      </c>
      <c r="AU1793" s="230" t="s">
        <v>89</v>
      </c>
      <c r="AY1793" s="18" t="s">
        <v>151</v>
      </c>
      <c r="BE1793" s="231">
        <f>IF(N1793="základní",J1793,0)</f>
        <v>0</v>
      </c>
      <c r="BF1793" s="231">
        <f>IF(N1793="snížená",J1793,0)</f>
        <v>0</v>
      </c>
      <c r="BG1793" s="231">
        <f>IF(N1793="zákl. přenesená",J1793,0)</f>
        <v>0</v>
      </c>
      <c r="BH1793" s="231">
        <f>IF(N1793="sníž. přenesená",J1793,0)</f>
        <v>0</v>
      </c>
      <c r="BI1793" s="231">
        <f>IF(N1793="nulová",J1793,0)</f>
        <v>0</v>
      </c>
      <c r="BJ1793" s="18" t="s">
        <v>87</v>
      </c>
      <c r="BK1793" s="231">
        <f>ROUND(I1793*H1793,2)</f>
        <v>0</v>
      </c>
      <c r="BL1793" s="18" t="s">
        <v>209</v>
      </c>
      <c r="BM1793" s="230" t="s">
        <v>2066</v>
      </c>
    </row>
    <row r="1794" s="13" customFormat="1">
      <c r="A1794" s="13"/>
      <c r="B1794" s="232"/>
      <c r="C1794" s="233"/>
      <c r="D1794" s="234" t="s">
        <v>160</v>
      </c>
      <c r="E1794" s="235" t="s">
        <v>1</v>
      </c>
      <c r="F1794" s="236" t="s">
        <v>2055</v>
      </c>
      <c r="G1794" s="233"/>
      <c r="H1794" s="235" t="s">
        <v>1</v>
      </c>
      <c r="I1794" s="237"/>
      <c r="J1794" s="233"/>
      <c r="K1794" s="233"/>
      <c r="L1794" s="238"/>
      <c r="M1794" s="239"/>
      <c r="N1794" s="240"/>
      <c r="O1794" s="240"/>
      <c r="P1794" s="240"/>
      <c r="Q1794" s="240"/>
      <c r="R1794" s="240"/>
      <c r="S1794" s="240"/>
      <c r="T1794" s="241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42" t="s">
        <v>160</v>
      </c>
      <c r="AU1794" s="242" t="s">
        <v>89</v>
      </c>
      <c r="AV1794" s="13" t="s">
        <v>87</v>
      </c>
      <c r="AW1794" s="13" t="s">
        <v>34</v>
      </c>
      <c r="AX1794" s="13" t="s">
        <v>79</v>
      </c>
      <c r="AY1794" s="242" t="s">
        <v>151</v>
      </c>
    </row>
    <row r="1795" s="13" customFormat="1">
      <c r="A1795" s="13"/>
      <c r="B1795" s="232"/>
      <c r="C1795" s="233"/>
      <c r="D1795" s="234" t="s">
        <v>160</v>
      </c>
      <c r="E1795" s="235" t="s">
        <v>1</v>
      </c>
      <c r="F1795" s="236" t="s">
        <v>2067</v>
      </c>
      <c r="G1795" s="233"/>
      <c r="H1795" s="235" t="s">
        <v>1</v>
      </c>
      <c r="I1795" s="237"/>
      <c r="J1795" s="233"/>
      <c r="K1795" s="233"/>
      <c r="L1795" s="238"/>
      <c r="M1795" s="239"/>
      <c r="N1795" s="240"/>
      <c r="O1795" s="240"/>
      <c r="P1795" s="240"/>
      <c r="Q1795" s="240"/>
      <c r="R1795" s="240"/>
      <c r="S1795" s="240"/>
      <c r="T1795" s="241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42" t="s">
        <v>160</v>
      </c>
      <c r="AU1795" s="242" t="s">
        <v>89</v>
      </c>
      <c r="AV1795" s="13" t="s">
        <v>87</v>
      </c>
      <c r="AW1795" s="13" t="s">
        <v>34</v>
      </c>
      <c r="AX1795" s="13" t="s">
        <v>79</v>
      </c>
      <c r="AY1795" s="242" t="s">
        <v>151</v>
      </c>
    </row>
    <row r="1796" s="14" customFormat="1">
      <c r="A1796" s="14"/>
      <c r="B1796" s="243"/>
      <c r="C1796" s="244"/>
      <c r="D1796" s="234" t="s">
        <v>160</v>
      </c>
      <c r="E1796" s="245" t="s">
        <v>1</v>
      </c>
      <c r="F1796" s="246" t="s">
        <v>2068</v>
      </c>
      <c r="G1796" s="244"/>
      <c r="H1796" s="247">
        <v>7.2000000000000002</v>
      </c>
      <c r="I1796" s="248"/>
      <c r="J1796" s="244"/>
      <c r="K1796" s="244"/>
      <c r="L1796" s="249"/>
      <c r="M1796" s="250"/>
      <c r="N1796" s="251"/>
      <c r="O1796" s="251"/>
      <c r="P1796" s="251"/>
      <c r="Q1796" s="251"/>
      <c r="R1796" s="251"/>
      <c r="S1796" s="251"/>
      <c r="T1796" s="252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3" t="s">
        <v>160</v>
      </c>
      <c r="AU1796" s="253" t="s">
        <v>89</v>
      </c>
      <c r="AV1796" s="14" t="s">
        <v>89</v>
      </c>
      <c r="AW1796" s="14" t="s">
        <v>34</v>
      </c>
      <c r="AX1796" s="14" t="s">
        <v>87</v>
      </c>
      <c r="AY1796" s="253" t="s">
        <v>151</v>
      </c>
    </row>
    <row r="1797" s="2" customFormat="1" ht="16.5" customHeight="1">
      <c r="A1797" s="39"/>
      <c r="B1797" s="40"/>
      <c r="C1797" s="265" t="s">
        <v>2069</v>
      </c>
      <c r="D1797" s="265" t="s">
        <v>177</v>
      </c>
      <c r="E1797" s="266" t="s">
        <v>2070</v>
      </c>
      <c r="F1797" s="267" t="s">
        <v>2071</v>
      </c>
      <c r="G1797" s="268" t="s">
        <v>388</v>
      </c>
      <c r="H1797" s="269">
        <v>7.7000000000000002</v>
      </c>
      <c r="I1797" s="270"/>
      <c r="J1797" s="271">
        <f>ROUND(I1797*H1797,2)</f>
        <v>0</v>
      </c>
      <c r="K1797" s="267" t="s">
        <v>157</v>
      </c>
      <c r="L1797" s="272"/>
      <c r="M1797" s="273" t="s">
        <v>1</v>
      </c>
      <c r="N1797" s="274" t="s">
        <v>44</v>
      </c>
      <c r="O1797" s="92"/>
      <c r="P1797" s="228">
        <f>O1797*H1797</f>
        <v>0</v>
      </c>
      <c r="Q1797" s="228">
        <v>0.0023999999999999998</v>
      </c>
      <c r="R1797" s="228">
        <f>Q1797*H1797</f>
        <v>0.01848</v>
      </c>
      <c r="S1797" s="228">
        <v>0</v>
      </c>
      <c r="T1797" s="229">
        <f>S1797*H1797</f>
        <v>0</v>
      </c>
      <c r="U1797" s="39"/>
      <c r="V1797" s="39"/>
      <c r="W1797" s="39"/>
      <c r="X1797" s="39"/>
      <c r="Y1797" s="39"/>
      <c r="Z1797" s="39"/>
      <c r="AA1797" s="39"/>
      <c r="AB1797" s="39"/>
      <c r="AC1797" s="39"/>
      <c r="AD1797" s="39"/>
      <c r="AE1797" s="39"/>
      <c r="AR1797" s="230" t="s">
        <v>452</v>
      </c>
      <c r="AT1797" s="230" t="s">
        <v>177</v>
      </c>
      <c r="AU1797" s="230" t="s">
        <v>89</v>
      </c>
      <c r="AY1797" s="18" t="s">
        <v>151</v>
      </c>
      <c r="BE1797" s="231">
        <f>IF(N1797="základní",J1797,0)</f>
        <v>0</v>
      </c>
      <c r="BF1797" s="231">
        <f>IF(N1797="snížená",J1797,0)</f>
        <v>0</v>
      </c>
      <c r="BG1797" s="231">
        <f>IF(N1797="zákl. přenesená",J1797,0)</f>
        <v>0</v>
      </c>
      <c r="BH1797" s="231">
        <f>IF(N1797="sníž. přenesená",J1797,0)</f>
        <v>0</v>
      </c>
      <c r="BI1797" s="231">
        <f>IF(N1797="nulová",J1797,0)</f>
        <v>0</v>
      </c>
      <c r="BJ1797" s="18" t="s">
        <v>87</v>
      </c>
      <c r="BK1797" s="231">
        <f>ROUND(I1797*H1797,2)</f>
        <v>0</v>
      </c>
      <c r="BL1797" s="18" t="s">
        <v>209</v>
      </c>
      <c r="BM1797" s="230" t="s">
        <v>2072</v>
      </c>
    </row>
    <row r="1798" s="13" customFormat="1">
      <c r="A1798" s="13"/>
      <c r="B1798" s="232"/>
      <c r="C1798" s="233"/>
      <c r="D1798" s="234" t="s">
        <v>160</v>
      </c>
      <c r="E1798" s="235" t="s">
        <v>1</v>
      </c>
      <c r="F1798" s="236" t="s">
        <v>2055</v>
      </c>
      <c r="G1798" s="233"/>
      <c r="H1798" s="235" t="s">
        <v>1</v>
      </c>
      <c r="I1798" s="237"/>
      <c r="J1798" s="233"/>
      <c r="K1798" s="233"/>
      <c r="L1798" s="238"/>
      <c r="M1798" s="239"/>
      <c r="N1798" s="240"/>
      <c r="O1798" s="240"/>
      <c r="P1798" s="240"/>
      <c r="Q1798" s="240"/>
      <c r="R1798" s="240"/>
      <c r="S1798" s="240"/>
      <c r="T1798" s="241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42" t="s">
        <v>160</v>
      </c>
      <c r="AU1798" s="242" t="s">
        <v>89</v>
      </c>
      <c r="AV1798" s="13" t="s">
        <v>87</v>
      </c>
      <c r="AW1798" s="13" t="s">
        <v>34</v>
      </c>
      <c r="AX1798" s="13" t="s">
        <v>79</v>
      </c>
      <c r="AY1798" s="242" t="s">
        <v>151</v>
      </c>
    </row>
    <row r="1799" s="13" customFormat="1">
      <c r="A1799" s="13"/>
      <c r="B1799" s="232"/>
      <c r="C1799" s="233"/>
      <c r="D1799" s="234" t="s">
        <v>160</v>
      </c>
      <c r="E1799" s="235" t="s">
        <v>1</v>
      </c>
      <c r="F1799" s="236" t="s">
        <v>2042</v>
      </c>
      <c r="G1799" s="233"/>
      <c r="H1799" s="235" t="s">
        <v>1</v>
      </c>
      <c r="I1799" s="237"/>
      <c r="J1799" s="233"/>
      <c r="K1799" s="233"/>
      <c r="L1799" s="238"/>
      <c r="M1799" s="239"/>
      <c r="N1799" s="240"/>
      <c r="O1799" s="240"/>
      <c r="P1799" s="240"/>
      <c r="Q1799" s="240"/>
      <c r="R1799" s="240"/>
      <c r="S1799" s="240"/>
      <c r="T1799" s="241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42" t="s">
        <v>160</v>
      </c>
      <c r="AU1799" s="242" t="s">
        <v>89</v>
      </c>
      <c r="AV1799" s="13" t="s">
        <v>87</v>
      </c>
      <c r="AW1799" s="13" t="s">
        <v>34</v>
      </c>
      <c r="AX1799" s="13" t="s">
        <v>79</v>
      </c>
      <c r="AY1799" s="242" t="s">
        <v>151</v>
      </c>
    </row>
    <row r="1800" s="14" customFormat="1">
      <c r="A1800" s="14"/>
      <c r="B1800" s="243"/>
      <c r="C1800" s="244"/>
      <c r="D1800" s="234" t="s">
        <v>160</v>
      </c>
      <c r="E1800" s="245" t="s">
        <v>1</v>
      </c>
      <c r="F1800" s="246" t="s">
        <v>2073</v>
      </c>
      <c r="G1800" s="244"/>
      <c r="H1800" s="247">
        <v>5</v>
      </c>
      <c r="I1800" s="248"/>
      <c r="J1800" s="244"/>
      <c r="K1800" s="244"/>
      <c r="L1800" s="249"/>
      <c r="M1800" s="250"/>
      <c r="N1800" s="251"/>
      <c r="O1800" s="251"/>
      <c r="P1800" s="251"/>
      <c r="Q1800" s="251"/>
      <c r="R1800" s="251"/>
      <c r="S1800" s="251"/>
      <c r="T1800" s="252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3" t="s">
        <v>160</v>
      </c>
      <c r="AU1800" s="253" t="s">
        <v>89</v>
      </c>
      <c r="AV1800" s="14" t="s">
        <v>89</v>
      </c>
      <c r="AW1800" s="14" t="s">
        <v>34</v>
      </c>
      <c r="AX1800" s="14" t="s">
        <v>79</v>
      </c>
      <c r="AY1800" s="253" t="s">
        <v>151</v>
      </c>
    </row>
    <row r="1801" s="13" customFormat="1">
      <c r="A1801" s="13"/>
      <c r="B1801" s="232"/>
      <c r="C1801" s="233"/>
      <c r="D1801" s="234" t="s">
        <v>160</v>
      </c>
      <c r="E1801" s="235" t="s">
        <v>1</v>
      </c>
      <c r="F1801" s="236" t="s">
        <v>2074</v>
      </c>
      <c r="G1801" s="233"/>
      <c r="H1801" s="235" t="s">
        <v>1</v>
      </c>
      <c r="I1801" s="237"/>
      <c r="J1801" s="233"/>
      <c r="K1801" s="233"/>
      <c r="L1801" s="238"/>
      <c r="M1801" s="239"/>
      <c r="N1801" s="240"/>
      <c r="O1801" s="240"/>
      <c r="P1801" s="240"/>
      <c r="Q1801" s="240"/>
      <c r="R1801" s="240"/>
      <c r="S1801" s="240"/>
      <c r="T1801" s="241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42" t="s">
        <v>160</v>
      </c>
      <c r="AU1801" s="242" t="s">
        <v>89</v>
      </c>
      <c r="AV1801" s="13" t="s">
        <v>87</v>
      </c>
      <c r="AW1801" s="13" t="s">
        <v>34</v>
      </c>
      <c r="AX1801" s="13" t="s">
        <v>79</v>
      </c>
      <c r="AY1801" s="242" t="s">
        <v>151</v>
      </c>
    </row>
    <row r="1802" s="14" customFormat="1">
      <c r="A1802" s="14"/>
      <c r="B1802" s="243"/>
      <c r="C1802" s="244"/>
      <c r="D1802" s="234" t="s">
        <v>160</v>
      </c>
      <c r="E1802" s="245" t="s">
        <v>1</v>
      </c>
      <c r="F1802" s="246" t="s">
        <v>2075</v>
      </c>
      <c r="G1802" s="244"/>
      <c r="H1802" s="247">
        <v>2.7000000000000002</v>
      </c>
      <c r="I1802" s="248"/>
      <c r="J1802" s="244"/>
      <c r="K1802" s="244"/>
      <c r="L1802" s="249"/>
      <c r="M1802" s="250"/>
      <c r="N1802" s="251"/>
      <c r="O1802" s="251"/>
      <c r="P1802" s="251"/>
      <c r="Q1802" s="251"/>
      <c r="R1802" s="251"/>
      <c r="S1802" s="251"/>
      <c r="T1802" s="252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3" t="s">
        <v>160</v>
      </c>
      <c r="AU1802" s="253" t="s">
        <v>89</v>
      </c>
      <c r="AV1802" s="14" t="s">
        <v>89</v>
      </c>
      <c r="AW1802" s="14" t="s">
        <v>34</v>
      </c>
      <c r="AX1802" s="14" t="s">
        <v>79</v>
      </c>
      <c r="AY1802" s="253" t="s">
        <v>151</v>
      </c>
    </row>
    <row r="1803" s="15" customFormat="1">
      <c r="A1803" s="15"/>
      <c r="B1803" s="254"/>
      <c r="C1803" s="255"/>
      <c r="D1803" s="234" t="s">
        <v>160</v>
      </c>
      <c r="E1803" s="256" t="s">
        <v>1</v>
      </c>
      <c r="F1803" s="257" t="s">
        <v>166</v>
      </c>
      <c r="G1803" s="255"/>
      <c r="H1803" s="258">
        <v>7.7000000000000002</v>
      </c>
      <c r="I1803" s="259"/>
      <c r="J1803" s="255"/>
      <c r="K1803" s="255"/>
      <c r="L1803" s="260"/>
      <c r="M1803" s="261"/>
      <c r="N1803" s="262"/>
      <c r="O1803" s="262"/>
      <c r="P1803" s="262"/>
      <c r="Q1803" s="262"/>
      <c r="R1803" s="262"/>
      <c r="S1803" s="262"/>
      <c r="T1803" s="263"/>
      <c r="U1803" s="15"/>
      <c r="V1803" s="15"/>
      <c r="W1803" s="15"/>
      <c r="X1803" s="15"/>
      <c r="Y1803" s="15"/>
      <c r="Z1803" s="15"/>
      <c r="AA1803" s="15"/>
      <c r="AB1803" s="15"/>
      <c r="AC1803" s="15"/>
      <c r="AD1803" s="15"/>
      <c r="AE1803" s="15"/>
      <c r="AT1803" s="264" t="s">
        <v>160</v>
      </c>
      <c r="AU1803" s="264" t="s">
        <v>89</v>
      </c>
      <c r="AV1803" s="15" t="s">
        <v>158</v>
      </c>
      <c r="AW1803" s="15" t="s">
        <v>34</v>
      </c>
      <c r="AX1803" s="15" t="s">
        <v>87</v>
      </c>
      <c r="AY1803" s="264" t="s">
        <v>151</v>
      </c>
    </row>
    <row r="1804" s="2" customFormat="1" ht="16.5" customHeight="1">
      <c r="A1804" s="39"/>
      <c r="B1804" s="40"/>
      <c r="C1804" s="265" t="s">
        <v>2076</v>
      </c>
      <c r="D1804" s="265" t="s">
        <v>177</v>
      </c>
      <c r="E1804" s="266" t="s">
        <v>2077</v>
      </c>
      <c r="F1804" s="267" t="s">
        <v>2078</v>
      </c>
      <c r="G1804" s="268" t="s">
        <v>388</v>
      </c>
      <c r="H1804" s="269">
        <v>15</v>
      </c>
      <c r="I1804" s="270"/>
      <c r="J1804" s="271">
        <f>ROUND(I1804*H1804,2)</f>
        <v>0</v>
      </c>
      <c r="K1804" s="267" t="s">
        <v>157</v>
      </c>
      <c r="L1804" s="272"/>
      <c r="M1804" s="273" t="s">
        <v>1</v>
      </c>
      <c r="N1804" s="274" t="s">
        <v>44</v>
      </c>
      <c r="O1804" s="92"/>
      <c r="P1804" s="228">
        <f>O1804*H1804</f>
        <v>0</v>
      </c>
      <c r="Q1804" s="228">
        <v>0.0030000000000000001</v>
      </c>
      <c r="R1804" s="228">
        <f>Q1804*H1804</f>
        <v>0.044999999999999998</v>
      </c>
      <c r="S1804" s="228">
        <v>0</v>
      </c>
      <c r="T1804" s="229">
        <f>S1804*H1804</f>
        <v>0</v>
      </c>
      <c r="U1804" s="39"/>
      <c r="V1804" s="39"/>
      <c r="W1804" s="39"/>
      <c r="X1804" s="39"/>
      <c r="Y1804" s="39"/>
      <c r="Z1804" s="39"/>
      <c r="AA1804" s="39"/>
      <c r="AB1804" s="39"/>
      <c r="AC1804" s="39"/>
      <c r="AD1804" s="39"/>
      <c r="AE1804" s="39"/>
      <c r="AR1804" s="230" t="s">
        <v>452</v>
      </c>
      <c r="AT1804" s="230" t="s">
        <v>177</v>
      </c>
      <c r="AU1804" s="230" t="s">
        <v>89</v>
      </c>
      <c r="AY1804" s="18" t="s">
        <v>151</v>
      </c>
      <c r="BE1804" s="231">
        <f>IF(N1804="základní",J1804,0)</f>
        <v>0</v>
      </c>
      <c r="BF1804" s="231">
        <f>IF(N1804="snížená",J1804,0)</f>
        <v>0</v>
      </c>
      <c r="BG1804" s="231">
        <f>IF(N1804="zákl. přenesená",J1804,0)</f>
        <v>0</v>
      </c>
      <c r="BH1804" s="231">
        <f>IF(N1804="sníž. přenesená",J1804,0)</f>
        <v>0</v>
      </c>
      <c r="BI1804" s="231">
        <f>IF(N1804="nulová",J1804,0)</f>
        <v>0</v>
      </c>
      <c r="BJ1804" s="18" t="s">
        <v>87</v>
      </c>
      <c r="BK1804" s="231">
        <f>ROUND(I1804*H1804,2)</f>
        <v>0</v>
      </c>
      <c r="BL1804" s="18" t="s">
        <v>209</v>
      </c>
      <c r="BM1804" s="230" t="s">
        <v>2079</v>
      </c>
    </row>
    <row r="1805" s="13" customFormat="1">
      <c r="A1805" s="13"/>
      <c r="B1805" s="232"/>
      <c r="C1805" s="233"/>
      <c r="D1805" s="234" t="s">
        <v>160</v>
      </c>
      <c r="E1805" s="235" t="s">
        <v>1</v>
      </c>
      <c r="F1805" s="236" t="s">
        <v>2055</v>
      </c>
      <c r="G1805" s="233"/>
      <c r="H1805" s="235" t="s">
        <v>1</v>
      </c>
      <c r="I1805" s="237"/>
      <c r="J1805" s="233"/>
      <c r="K1805" s="233"/>
      <c r="L1805" s="238"/>
      <c r="M1805" s="239"/>
      <c r="N1805" s="240"/>
      <c r="O1805" s="240"/>
      <c r="P1805" s="240"/>
      <c r="Q1805" s="240"/>
      <c r="R1805" s="240"/>
      <c r="S1805" s="240"/>
      <c r="T1805" s="241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42" t="s">
        <v>160</v>
      </c>
      <c r="AU1805" s="242" t="s">
        <v>89</v>
      </c>
      <c r="AV1805" s="13" t="s">
        <v>87</v>
      </c>
      <c r="AW1805" s="13" t="s">
        <v>34</v>
      </c>
      <c r="AX1805" s="13" t="s">
        <v>79</v>
      </c>
      <c r="AY1805" s="242" t="s">
        <v>151</v>
      </c>
    </row>
    <row r="1806" s="13" customFormat="1">
      <c r="A1806" s="13"/>
      <c r="B1806" s="232"/>
      <c r="C1806" s="233"/>
      <c r="D1806" s="234" t="s">
        <v>160</v>
      </c>
      <c r="E1806" s="235" t="s">
        <v>1</v>
      </c>
      <c r="F1806" s="236" t="s">
        <v>2049</v>
      </c>
      <c r="G1806" s="233"/>
      <c r="H1806" s="235" t="s">
        <v>1</v>
      </c>
      <c r="I1806" s="237"/>
      <c r="J1806" s="233"/>
      <c r="K1806" s="233"/>
      <c r="L1806" s="238"/>
      <c r="M1806" s="239"/>
      <c r="N1806" s="240"/>
      <c r="O1806" s="240"/>
      <c r="P1806" s="240"/>
      <c r="Q1806" s="240"/>
      <c r="R1806" s="240"/>
      <c r="S1806" s="240"/>
      <c r="T1806" s="241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42" t="s">
        <v>160</v>
      </c>
      <c r="AU1806" s="242" t="s">
        <v>89</v>
      </c>
      <c r="AV1806" s="13" t="s">
        <v>87</v>
      </c>
      <c r="AW1806" s="13" t="s">
        <v>34</v>
      </c>
      <c r="AX1806" s="13" t="s">
        <v>79</v>
      </c>
      <c r="AY1806" s="242" t="s">
        <v>151</v>
      </c>
    </row>
    <row r="1807" s="14" customFormat="1">
      <c r="A1807" s="14"/>
      <c r="B1807" s="243"/>
      <c r="C1807" s="244"/>
      <c r="D1807" s="234" t="s">
        <v>160</v>
      </c>
      <c r="E1807" s="245" t="s">
        <v>1</v>
      </c>
      <c r="F1807" s="246" t="s">
        <v>2080</v>
      </c>
      <c r="G1807" s="244"/>
      <c r="H1807" s="247">
        <v>7.2000000000000002</v>
      </c>
      <c r="I1807" s="248"/>
      <c r="J1807" s="244"/>
      <c r="K1807" s="244"/>
      <c r="L1807" s="249"/>
      <c r="M1807" s="250"/>
      <c r="N1807" s="251"/>
      <c r="O1807" s="251"/>
      <c r="P1807" s="251"/>
      <c r="Q1807" s="251"/>
      <c r="R1807" s="251"/>
      <c r="S1807" s="251"/>
      <c r="T1807" s="252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3" t="s">
        <v>160</v>
      </c>
      <c r="AU1807" s="253" t="s">
        <v>89</v>
      </c>
      <c r="AV1807" s="14" t="s">
        <v>89</v>
      </c>
      <c r="AW1807" s="14" t="s">
        <v>34</v>
      </c>
      <c r="AX1807" s="14" t="s">
        <v>79</v>
      </c>
      <c r="AY1807" s="253" t="s">
        <v>151</v>
      </c>
    </row>
    <row r="1808" s="13" customFormat="1">
      <c r="A1808" s="13"/>
      <c r="B1808" s="232"/>
      <c r="C1808" s="233"/>
      <c r="D1808" s="234" t="s">
        <v>160</v>
      </c>
      <c r="E1808" s="235" t="s">
        <v>1</v>
      </c>
      <c r="F1808" s="236" t="s">
        <v>2050</v>
      </c>
      <c r="G1808" s="233"/>
      <c r="H1808" s="235" t="s">
        <v>1</v>
      </c>
      <c r="I1808" s="237"/>
      <c r="J1808" s="233"/>
      <c r="K1808" s="233"/>
      <c r="L1808" s="238"/>
      <c r="M1808" s="239"/>
      <c r="N1808" s="240"/>
      <c r="O1808" s="240"/>
      <c r="P1808" s="240"/>
      <c r="Q1808" s="240"/>
      <c r="R1808" s="240"/>
      <c r="S1808" s="240"/>
      <c r="T1808" s="241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42" t="s">
        <v>160</v>
      </c>
      <c r="AU1808" s="242" t="s">
        <v>89</v>
      </c>
      <c r="AV1808" s="13" t="s">
        <v>87</v>
      </c>
      <c r="AW1808" s="13" t="s">
        <v>34</v>
      </c>
      <c r="AX1808" s="13" t="s">
        <v>79</v>
      </c>
      <c r="AY1808" s="242" t="s">
        <v>151</v>
      </c>
    </row>
    <row r="1809" s="14" customFormat="1">
      <c r="A1809" s="14"/>
      <c r="B1809" s="243"/>
      <c r="C1809" s="244"/>
      <c r="D1809" s="234" t="s">
        <v>160</v>
      </c>
      <c r="E1809" s="245" t="s">
        <v>1</v>
      </c>
      <c r="F1809" s="246" t="s">
        <v>2081</v>
      </c>
      <c r="G1809" s="244"/>
      <c r="H1809" s="247">
        <v>1.8</v>
      </c>
      <c r="I1809" s="248"/>
      <c r="J1809" s="244"/>
      <c r="K1809" s="244"/>
      <c r="L1809" s="249"/>
      <c r="M1809" s="250"/>
      <c r="N1809" s="251"/>
      <c r="O1809" s="251"/>
      <c r="P1809" s="251"/>
      <c r="Q1809" s="251"/>
      <c r="R1809" s="251"/>
      <c r="S1809" s="251"/>
      <c r="T1809" s="252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3" t="s">
        <v>160</v>
      </c>
      <c r="AU1809" s="253" t="s">
        <v>89</v>
      </c>
      <c r="AV1809" s="14" t="s">
        <v>89</v>
      </c>
      <c r="AW1809" s="14" t="s">
        <v>34</v>
      </c>
      <c r="AX1809" s="14" t="s">
        <v>79</v>
      </c>
      <c r="AY1809" s="253" t="s">
        <v>151</v>
      </c>
    </row>
    <row r="1810" s="13" customFormat="1">
      <c r="A1810" s="13"/>
      <c r="B1810" s="232"/>
      <c r="C1810" s="233"/>
      <c r="D1810" s="234" t="s">
        <v>160</v>
      </c>
      <c r="E1810" s="235" t="s">
        <v>1</v>
      </c>
      <c r="F1810" s="236" t="s">
        <v>2082</v>
      </c>
      <c r="G1810" s="233"/>
      <c r="H1810" s="235" t="s">
        <v>1</v>
      </c>
      <c r="I1810" s="237"/>
      <c r="J1810" s="233"/>
      <c r="K1810" s="233"/>
      <c r="L1810" s="238"/>
      <c r="M1810" s="239"/>
      <c r="N1810" s="240"/>
      <c r="O1810" s="240"/>
      <c r="P1810" s="240"/>
      <c r="Q1810" s="240"/>
      <c r="R1810" s="240"/>
      <c r="S1810" s="240"/>
      <c r="T1810" s="241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42" t="s">
        <v>160</v>
      </c>
      <c r="AU1810" s="242" t="s">
        <v>89</v>
      </c>
      <c r="AV1810" s="13" t="s">
        <v>87</v>
      </c>
      <c r="AW1810" s="13" t="s">
        <v>34</v>
      </c>
      <c r="AX1810" s="13" t="s">
        <v>79</v>
      </c>
      <c r="AY1810" s="242" t="s">
        <v>151</v>
      </c>
    </row>
    <row r="1811" s="14" customFormat="1">
      <c r="A1811" s="14"/>
      <c r="B1811" s="243"/>
      <c r="C1811" s="244"/>
      <c r="D1811" s="234" t="s">
        <v>160</v>
      </c>
      <c r="E1811" s="245" t="s">
        <v>1</v>
      </c>
      <c r="F1811" s="246" t="s">
        <v>2083</v>
      </c>
      <c r="G1811" s="244"/>
      <c r="H1811" s="247">
        <v>1.8</v>
      </c>
      <c r="I1811" s="248"/>
      <c r="J1811" s="244"/>
      <c r="K1811" s="244"/>
      <c r="L1811" s="249"/>
      <c r="M1811" s="250"/>
      <c r="N1811" s="251"/>
      <c r="O1811" s="251"/>
      <c r="P1811" s="251"/>
      <c r="Q1811" s="251"/>
      <c r="R1811" s="251"/>
      <c r="S1811" s="251"/>
      <c r="T1811" s="252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3" t="s">
        <v>160</v>
      </c>
      <c r="AU1811" s="253" t="s">
        <v>89</v>
      </c>
      <c r="AV1811" s="14" t="s">
        <v>89</v>
      </c>
      <c r="AW1811" s="14" t="s">
        <v>34</v>
      </c>
      <c r="AX1811" s="14" t="s">
        <v>79</v>
      </c>
      <c r="AY1811" s="253" t="s">
        <v>151</v>
      </c>
    </row>
    <row r="1812" s="13" customFormat="1">
      <c r="A1812" s="13"/>
      <c r="B1812" s="232"/>
      <c r="C1812" s="233"/>
      <c r="D1812" s="234" t="s">
        <v>160</v>
      </c>
      <c r="E1812" s="235" t="s">
        <v>1</v>
      </c>
      <c r="F1812" s="236" t="s">
        <v>2043</v>
      </c>
      <c r="G1812" s="233"/>
      <c r="H1812" s="235" t="s">
        <v>1</v>
      </c>
      <c r="I1812" s="237"/>
      <c r="J1812" s="233"/>
      <c r="K1812" s="233"/>
      <c r="L1812" s="238"/>
      <c r="M1812" s="239"/>
      <c r="N1812" s="240"/>
      <c r="O1812" s="240"/>
      <c r="P1812" s="240"/>
      <c r="Q1812" s="240"/>
      <c r="R1812" s="240"/>
      <c r="S1812" s="240"/>
      <c r="T1812" s="241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42" t="s">
        <v>160</v>
      </c>
      <c r="AU1812" s="242" t="s">
        <v>89</v>
      </c>
      <c r="AV1812" s="13" t="s">
        <v>87</v>
      </c>
      <c r="AW1812" s="13" t="s">
        <v>34</v>
      </c>
      <c r="AX1812" s="13" t="s">
        <v>79</v>
      </c>
      <c r="AY1812" s="242" t="s">
        <v>151</v>
      </c>
    </row>
    <row r="1813" s="14" customFormat="1">
      <c r="A1813" s="14"/>
      <c r="B1813" s="243"/>
      <c r="C1813" s="244"/>
      <c r="D1813" s="234" t="s">
        <v>160</v>
      </c>
      <c r="E1813" s="245" t="s">
        <v>1</v>
      </c>
      <c r="F1813" s="246" t="s">
        <v>2084</v>
      </c>
      <c r="G1813" s="244"/>
      <c r="H1813" s="247">
        <v>0.59999999999999998</v>
      </c>
      <c r="I1813" s="248"/>
      <c r="J1813" s="244"/>
      <c r="K1813" s="244"/>
      <c r="L1813" s="249"/>
      <c r="M1813" s="250"/>
      <c r="N1813" s="251"/>
      <c r="O1813" s="251"/>
      <c r="P1813" s="251"/>
      <c r="Q1813" s="251"/>
      <c r="R1813" s="251"/>
      <c r="S1813" s="251"/>
      <c r="T1813" s="252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3" t="s">
        <v>160</v>
      </c>
      <c r="AU1813" s="253" t="s">
        <v>89</v>
      </c>
      <c r="AV1813" s="14" t="s">
        <v>89</v>
      </c>
      <c r="AW1813" s="14" t="s">
        <v>34</v>
      </c>
      <c r="AX1813" s="14" t="s">
        <v>79</v>
      </c>
      <c r="AY1813" s="253" t="s">
        <v>151</v>
      </c>
    </row>
    <row r="1814" s="13" customFormat="1">
      <c r="A1814" s="13"/>
      <c r="B1814" s="232"/>
      <c r="C1814" s="233"/>
      <c r="D1814" s="234" t="s">
        <v>160</v>
      </c>
      <c r="E1814" s="235" t="s">
        <v>1</v>
      </c>
      <c r="F1814" s="236" t="s">
        <v>2085</v>
      </c>
      <c r="G1814" s="233"/>
      <c r="H1814" s="235" t="s">
        <v>1</v>
      </c>
      <c r="I1814" s="237"/>
      <c r="J1814" s="233"/>
      <c r="K1814" s="233"/>
      <c r="L1814" s="238"/>
      <c r="M1814" s="239"/>
      <c r="N1814" s="240"/>
      <c r="O1814" s="240"/>
      <c r="P1814" s="240"/>
      <c r="Q1814" s="240"/>
      <c r="R1814" s="240"/>
      <c r="S1814" s="240"/>
      <c r="T1814" s="241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42" t="s">
        <v>160</v>
      </c>
      <c r="AU1814" s="242" t="s">
        <v>89</v>
      </c>
      <c r="AV1814" s="13" t="s">
        <v>87</v>
      </c>
      <c r="AW1814" s="13" t="s">
        <v>34</v>
      </c>
      <c r="AX1814" s="13" t="s">
        <v>79</v>
      </c>
      <c r="AY1814" s="242" t="s">
        <v>151</v>
      </c>
    </row>
    <row r="1815" s="14" customFormat="1">
      <c r="A1815" s="14"/>
      <c r="B1815" s="243"/>
      <c r="C1815" s="244"/>
      <c r="D1815" s="234" t="s">
        <v>160</v>
      </c>
      <c r="E1815" s="245" t="s">
        <v>1</v>
      </c>
      <c r="F1815" s="246" t="s">
        <v>2086</v>
      </c>
      <c r="G1815" s="244"/>
      <c r="H1815" s="247">
        <v>3.6000000000000001</v>
      </c>
      <c r="I1815" s="248"/>
      <c r="J1815" s="244"/>
      <c r="K1815" s="244"/>
      <c r="L1815" s="249"/>
      <c r="M1815" s="250"/>
      <c r="N1815" s="251"/>
      <c r="O1815" s="251"/>
      <c r="P1815" s="251"/>
      <c r="Q1815" s="251"/>
      <c r="R1815" s="251"/>
      <c r="S1815" s="251"/>
      <c r="T1815" s="252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3" t="s">
        <v>160</v>
      </c>
      <c r="AU1815" s="253" t="s">
        <v>89</v>
      </c>
      <c r="AV1815" s="14" t="s">
        <v>89</v>
      </c>
      <c r="AW1815" s="14" t="s">
        <v>34</v>
      </c>
      <c r="AX1815" s="14" t="s">
        <v>79</v>
      </c>
      <c r="AY1815" s="253" t="s">
        <v>151</v>
      </c>
    </row>
    <row r="1816" s="15" customFormat="1">
      <c r="A1816" s="15"/>
      <c r="B1816" s="254"/>
      <c r="C1816" s="255"/>
      <c r="D1816" s="234" t="s">
        <v>160</v>
      </c>
      <c r="E1816" s="256" t="s">
        <v>1</v>
      </c>
      <c r="F1816" s="257" t="s">
        <v>166</v>
      </c>
      <c r="G1816" s="255"/>
      <c r="H1816" s="258">
        <v>15</v>
      </c>
      <c r="I1816" s="259"/>
      <c r="J1816" s="255"/>
      <c r="K1816" s="255"/>
      <c r="L1816" s="260"/>
      <c r="M1816" s="261"/>
      <c r="N1816" s="262"/>
      <c r="O1816" s="262"/>
      <c r="P1816" s="262"/>
      <c r="Q1816" s="262"/>
      <c r="R1816" s="262"/>
      <c r="S1816" s="262"/>
      <c r="T1816" s="263"/>
      <c r="U1816" s="15"/>
      <c r="V1816" s="15"/>
      <c r="W1816" s="15"/>
      <c r="X1816" s="15"/>
      <c r="Y1816" s="15"/>
      <c r="Z1816" s="15"/>
      <c r="AA1816" s="15"/>
      <c r="AB1816" s="15"/>
      <c r="AC1816" s="15"/>
      <c r="AD1816" s="15"/>
      <c r="AE1816" s="15"/>
      <c r="AT1816" s="264" t="s">
        <v>160</v>
      </c>
      <c r="AU1816" s="264" t="s">
        <v>89</v>
      </c>
      <c r="AV1816" s="15" t="s">
        <v>158</v>
      </c>
      <c r="AW1816" s="15" t="s">
        <v>34</v>
      </c>
      <c r="AX1816" s="15" t="s">
        <v>87</v>
      </c>
      <c r="AY1816" s="264" t="s">
        <v>151</v>
      </c>
    </row>
    <row r="1817" s="2" customFormat="1" ht="16.5" customHeight="1">
      <c r="A1817" s="39"/>
      <c r="B1817" s="40"/>
      <c r="C1817" s="265" t="s">
        <v>2087</v>
      </c>
      <c r="D1817" s="265" t="s">
        <v>177</v>
      </c>
      <c r="E1817" s="266" t="s">
        <v>2088</v>
      </c>
      <c r="F1817" s="267" t="s">
        <v>2089</v>
      </c>
      <c r="G1817" s="268" t="s">
        <v>388</v>
      </c>
      <c r="H1817" s="269">
        <v>1.8</v>
      </c>
      <c r="I1817" s="270"/>
      <c r="J1817" s="271">
        <f>ROUND(I1817*H1817,2)</f>
        <v>0</v>
      </c>
      <c r="K1817" s="267" t="s">
        <v>157</v>
      </c>
      <c r="L1817" s="272"/>
      <c r="M1817" s="273" t="s">
        <v>1</v>
      </c>
      <c r="N1817" s="274" t="s">
        <v>44</v>
      </c>
      <c r="O1817" s="92"/>
      <c r="P1817" s="228">
        <f>O1817*H1817</f>
        <v>0</v>
      </c>
      <c r="Q1817" s="228">
        <v>0.0035999999999999999</v>
      </c>
      <c r="R1817" s="228">
        <f>Q1817*H1817</f>
        <v>0.0064799999999999996</v>
      </c>
      <c r="S1817" s="228">
        <v>0</v>
      </c>
      <c r="T1817" s="229">
        <f>S1817*H1817</f>
        <v>0</v>
      </c>
      <c r="U1817" s="39"/>
      <c r="V1817" s="39"/>
      <c r="W1817" s="39"/>
      <c r="X1817" s="39"/>
      <c r="Y1817" s="39"/>
      <c r="Z1817" s="39"/>
      <c r="AA1817" s="39"/>
      <c r="AB1817" s="39"/>
      <c r="AC1817" s="39"/>
      <c r="AD1817" s="39"/>
      <c r="AE1817" s="39"/>
      <c r="AR1817" s="230" t="s">
        <v>452</v>
      </c>
      <c r="AT1817" s="230" t="s">
        <v>177</v>
      </c>
      <c r="AU1817" s="230" t="s">
        <v>89</v>
      </c>
      <c r="AY1817" s="18" t="s">
        <v>151</v>
      </c>
      <c r="BE1817" s="231">
        <f>IF(N1817="základní",J1817,0)</f>
        <v>0</v>
      </c>
      <c r="BF1817" s="231">
        <f>IF(N1817="snížená",J1817,0)</f>
        <v>0</v>
      </c>
      <c r="BG1817" s="231">
        <f>IF(N1817="zákl. přenesená",J1817,0)</f>
        <v>0</v>
      </c>
      <c r="BH1817" s="231">
        <f>IF(N1817="sníž. přenesená",J1817,0)</f>
        <v>0</v>
      </c>
      <c r="BI1817" s="231">
        <f>IF(N1817="nulová",J1817,0)</f>
        <v>0</v>
      </c>
      <c r="BJ1817" s="18" t="s">
        <v>87</v>
      </c>
      <c r="BK1817" s="231">
        <f>ROUND(I1817*H1817,2)</f>
        <v>0</v>
      </c>
      <c r="BL1817" s="18" t="s">
        <v>209</v>
      </c>
      <c r="BM1817" s="230" t="s">
        <v>2090</v>
      </c>
    </row>
    <row r="1818" s="13" customFormat="1">
      <c r="A1818" s="13"/>
      <c r="B1818" s="232"/>
      <c r="C1818" s="233"/>
      <c r="D1818" s="234" t="s">
        <v>160</v>
      </c>
      <c r="E1818" s="235" t="s">
        <v>1</v>
      </c>
      <c r="F1818" s="236" t="s">
        <v>2055</v>
      </c>
      <c r="G1818" s="233"/>
      <c r="H1818" s="235" t="s">
        <v>1</v>
      </c>
      <c r="I1818" s="237"/>
      <c r="J1818" s="233"/>
      <c r="K1818" s="233"/>
      <c r="L1818" s="238"/>
      <c r="M1818" s="239"/>
      <c r="N1818" s="240"/>
      <c r="O1818" s="240"/>
      <c r="P1818" s="240"/>
      <c r="Q1818" s="240"/>
      <c r="R1818" s="240"/>
      <c r="S1818" s="240"/>
      <c r="T1818" s="241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42" t="s">
        <v>160</v>
      </c>
      <c r="AU1818" s="242" t="s">
        <v>89</v>
      </c>
      <c r="AV1818" s="13" t="s">
        <v>87</v>
      </c>
      <c r="AW1818" s="13" t="s">
        <v>34</v>
      </c>
      <c r="AX1818" s="13" t="s">
        <v>79</v>
      </c>
      <c r="AY1818" s="242" t="s">
        <v>151</v>
      </c>
    </row>
    <row r="1819" s="13" customFormat="1">
      <c r="A1819" s="13"/>
      <c r="B1819" s="232"/>
      <c r="C1819" s="233"/>
      <c r="D1819" s="234" t="s">
        <v>160</v>
      </c>
      <c r="E1819" s="235" t="s">
        <v>1</v>
      </c>
      <c r="F1819" s="236" t="s">
        <v>2091</v>
      </c>
      <c r="G1819" s="233"/>
      <c r="H1819" s="235" t="s">
        <v>1</v>
      </c>
      <c r="I1819" s="237"/>
      <c r="J1819" s="233"/>
      <c r="K1819" s="233"/>
      <c r="L1819" s="238"/>
      <c r="M1819" s="239"/>
      <c r="N1819" s="240"/>
      <c r="O1819" s="240"/>
      <c r="P1819" s="240"/>
      <c r="Q1819" s="240"/>
      <c r="R1819" s="240"/>
      <c r="S1819" s="240"/>
      <c r="T1819" s="241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42" t="s">
        <v>160</v>
      </c>
      <c r="AU1819" s="242" t="s">
        <v>89</v>
      </c>
      <c r="AV1819" s="13" t="s">
        <v>87</v>
      </c>
      <c r="AW1819" s="13" t="s">
        <v>34</v>
      </c>
      <c r="AX1819" s="13" t="s">
        <v>79</v>
      </c>
      <c r="AY1819" s="242" t="s">
        <v>151</v>
      </c>
    </row>
    <row r="1820" s="14" customFormat="1">
      <c r="A1820" s="14"/>
      <c r="B1820" s="243"/>
      <c r="C1820" s="244"/>
      <c r="D1820" s="234" t="s">
        <v>160</v>
      </c>
      <c r="E1820" s="245" t="s">
        <v>1</v>
      </c>
      <c r="F1820" s="246" t="s">
        <v>2083</v>
      </c>
      <c r="G1820" s="244"/>
      <c r="H1820" s="247">
        <v>1.8</v>
      </c>
      <c r="I1820" s="248"/>
      <c r="J1820" s="244"/>
      <c r="K1820" s="244"/>
      <c r="L1820" s="249"/>
      <c r="M1820" s="250"/>
      <c r="N1820" s="251"/>
      <c r="O1820" s="251"/>
      <c r="P1820" s="251"/>
      <c r="Q1820" s="251"/>
      <c r="R1820" s="251"/>
      <c r="S1820" s="251"/>
      <c r="T1820" s="252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3" t="s">
        <v>160</v>
      </c>
      <c r="AU1820" s="253" t="s">
        <v>89</v>
      </c>
      <c r="AV1820" s="14" t="s">
        <v>89</v>
      </c>
      <c r="AW1820" s="14" t="s">
        <v>34</v>
      </c>
      <c r="AX1820" s="14" t="s">
        <v>87</v>
      </c>
      <c r="AY1820" s="253" t="s">
        <v>151</v>
      </c>
    </row>
    <row r="1821" s="2" customFormat="1" ht="16.5" customHeight="1">
      <c r="A1821" s="39"/>
      <c r="B1821" s="40"/>
      <c r="C1821" s="265" t="s">
        <v>2092</v>
      </c>
      <c r="D1821" s="265" t="s">
        <v>177</v>
      </c>
      <c r="E1821" s="266" t="s">
        <v>2093</v>
      </c>
      <c r="F1821" s="267" t="s">
        <v>2094</v>
      </c>
      <c r="G1821" s="268" t="s">
        <v>2095</v>
      </c>
      <c r="H1821" s="269">
        <v>38</v>
      </c>
      <c r="I1821" s="270"/>
      <c r="J1821" s="271">
        <f>ROUND(I1821*H1821,2)</f>
        <v>0</v>
      </c>
      <c r="K1821" s="267" t="s">
        <v>157</v>
      </c>
      <c r="L1821" s="272"/>
      <c r="M1821" s="273" t="s">
        <v>1</v>
      </c>
      <c r="N1821" s="274" t="s">
        <v>44</v>
      </c>
      <c r="O1821" s="92"/>
      <c r="P1821" s="228">
        <f>O1821*H1821</f>
        <v>0</v>
      </c>
      <c r="Q1821" s="228">
        <v>0.00020000000000000001</v>
      </c>
      <c r="R1821" s="228">
        <f>Q1821*H1821</f>
        <v>0.0076</v>
      </c>
      <c r="S1821" s="228">
        <v>0</v>
      </c>
      <c r="T1821" s="229">
        <f>S1821*H1821</f>
        <v>0</v>
      </c>
      <c r="U1821" s="39"/>
      <c r="V1821" s="39"/>
      <c r="W1821" s="39"/>
      <c r="X1821" s="39"/>
      <c r="Y1821" s="39"/>
      <c r="Z1821" s="39"/>
      <c r="AA1821" s="39"/>
      <c r="AB1821" s="39"/>
      <c r="AC1821" s="39"/>
      <c r="AD1821" s="39"/>
      <c r="AE1821" s="39"/>
      <c r="AR1821" s="230" t="s">
        <v>452</v>
      </c>
      <c r="AT1821" s="230" t="s">
        <v>177</v>
      </c>
      <c r="AU1821" s="230" t="s">
        <v>89</v>
      </c>
      <c r="AY1821" s="18" t="s">
        <v>151</v>
      </c>
      <c r="BE1821" s="231">
        <f>IF(N1821="základní",J1821,0)</f>
        <v>0</v>
      </c>
      <c r="BF1821" s="231">
        <f>IF(N1821="snížená",J1821,0)</f>
        <v>0</v>
      </c>
      <c r="BG1821" s="231">
        <f>IF(N1821="zákl. přenesená",J1821,0)</f>
        <v>0</v>
      </c>
      <c r="BH1821" s="231">
        <f>IF(N1821="sníž. přenesená",J1821,0)</f>
        <v>0</v>
      </c>
      <c r="BI1821" s="231">
        <f>IF(N1821="nulová",J1821,0)</f>
        <v>0</v>
      </c>
      <c r="BJ1821" s="18" t="s">
        <v>87</v>
      </c>
      <c r="BK1821" s="231">
        <f>ROUND(I1821*H1821,2)</f>
        <v>0</v>
      </c>
      <c r="BL1821" s="18" t="s">
        <v>209</v>
      </c>
      <c r="BM1821" s="230" t="s">
        <v>2096</v>
      </c>
    </row>
    <row r="1822" s="2" customFormat="1" ht="16.5" customHeight="1">
      <c r="A1822" s="39"/>
      <c r="B1822" s="40"/>
      <c r="C1822" s="219" t="s">
        <v>2097</v>
      </c>
      <c r="D1822" s="219" t="s">
        <v>153</v>
      </c>
      <c r="E1822" s="220" t="s">
        <v>2098</v>
      </c>
      <c r="F1822" s="221" t="s">
        <v>2099</v>
      </c>
      <c r="G1822" s="222" t="s">
        <v>180</v>
      </c>
      <c r="H1822" s="223">
        <v>0.10199999999999999</v>
      </c>
      <c r="I1822" s="224"/>
      <c r="J1822" s="225">
        <f>ROUND(I1822*H1822,2)</f>
        <v>0</v>
      </c>
      <c r="K1822" s="221" t="s">
        <v>157</v>
      </c>
      <c r="L1822" s="45"/>
      <c r="M1822" s="226" t="s">
        <v>1</v>
      </c>
      <c r="N1822" s="227" t="s">
        <v>44</v>
      </c>
      <c r="O1822" s="92"/>
      <c r="P1822" s="228">
        <f>O1822*H1822</f>
        <v>0</v>
      </c>
      <c r="Q1822" s="228">
        <v>0</v>
      </c>
      <c r="R1822" s="228">
        <f>Q1822*H1822</f>
        <v>0</v>
      </c>
      <c r="S1822" s="228">
        <v>0</v>
      </c>
      <c r="T1822" s="229">
        <f>S1822*H1822</f>
        <v>0</v>
      </c>
      <c r="U1822" s="39"/>
      <c r="V1822" s="39"/>
      <c r="W1822" s="39"/>
      <c r="X1822" s="39"/>
      <c r="Y1822" s="39"/>
      <c r="Z1822" s="39"/>
      <c r="AA1822" s="39"/>
      <c r="AB1822" s="39"/>
      <c r="AC1822" s="39"/>
      <c r="AD1822" s="39"/>
      <c r="AE1822" s="39"/>
      <c r="AR1822" s="230" t="s">
        <v>209</v>
      </c>
      <c r="AT1822" s="230" t="s">
        <v>153</v>
      </c>
      <c r="AU1822" s="230" t="s">
        <v>89</v>
      </c>
      <c r="AY1822" s="18" t="s">
        <v>151</v>
      </c>
      <c r="BE1822" s="231">
        <f>IF(N1822="základní",J1822,0)</f>
        <v>0</v>
      </c>
      <c r="BF1822" s="231">
        <f>IF(N1822="snížená",J1822,0)</f>
        <v>0</v>
      </c>
      <c r="BG1822" s="231">
        <f>IF(N1822="zákl. přenesená",J1822,0)</f>
        <v>0</v>
      </c>
      <c r="BH1822" s="231">
        <f>IF(N1822="sníž. přenesená",J1822,0)</f>
        <v>0</v>
      </c>
      <c r="BI1822" s="231">
        <f>IF(N1822="nulová",J1822,0)</f>
        <v>0</v>
      </c>
      <c r="BJ1822" s="18" t="s">
        <v>87</v>
      </c>
      <c r="BK1822" s="231">
        <f>ROUND(I1822*H1822,2)</f>
        <v>0</v>
      </c>
      <c r="BL1822" s="18" t="s">
        <v>209</v>
      </c>
      <c r="BM1822" s="230" t="s">
        <v>2100</v>
      </c>
    </row>
    <row r="1823" s="12" customFormat="1" ht="22.8" customHeight="1">
      <c r="A1823" s="12"/>
      <c r="B1823" s="203"/>
      <c r="C1823" s="204"/>
      <c r="D1823" s="205" t="s">
        <v>78</v>
      </c>
      <c r="E1823" s="217" t="s">
        <v>2101</v>
      </c>
      <c r="F1823" s="217" t="s">
        <v>2102</v>
      </c>
      <c r="G1823" s="204"/>
      <c r="H1823" s="204"/>
      <c r="I1823" s="207"/>
      <c r="J1823" s="218">
        <f>BK1823</f>
        <v>0</v>
      </c>
      <c r="K1823" s="204"/>
      <c r="L1823" s="209"/>
      <c r="M1823" s="210"/>
      <c r="N1823" s="211"/>
      <c r="O1823" s="211"/>
      <c r="P1823" s="212">
        <f>SUM(P1824:P1858)</f>
        <v>0</v>
      </c>
      <c r="Q1823" s="211"/>
      <c r="R1823" s="212">
        <f>SUM(R1824:R1858)</f>
        <v>0.41570000000000007</v>
      </c>
      <c r="S1823" s="211"/>
      <c r="T1823" s="213">
        <f>SUM(T1824:T1858)</f>
        <v>0</v>
      </c>
      <c r="U1823" s="12"/>
      <c r="V1823" s="12"/>
      <c r="W1823" s="12"/>
      <c r="X1823" s="12"/>
      <c r="Y1823" s="12"/>
      <c r="Z1823" s="12"/>
      <c r="AA1823" s="12"/>
      <c r="AB1823" s="12"/>
      <c r="AC1823" s="12"/>
      <c r="AD1823" s="12"/>
      <c r="AE1823" s="12"/>
      <c r="AR1823" s="214" t="s">
        <v>89</v>
      </c>
      <c r="AT1823" s="215" t="s">
        <v>78</v>
      </c>
      <c r="AU1823" s="215" t="s">
        <v>87</v>
      </c>
      <c r="AY1823" s="214" t="s">
        <v>151</v>
      </c>
      <c r="BK1823" s="216">
        <f>SUM(BK1824:BK1858)</f>
        <v>0</v>
      </c>
    </row>
    <row r="1824" s="2" customFormat="1">
      <c r="A1824" s="39"/>
      <c r="B1824" s="40"/>
      <c r="C1824" s="219" t="s">
        <v>2103</v>
      </c>
      <c r="D1824" s="219" t="s">
        <v>153</v>
      </c>
      <c r="E1824" s="220" t="s">
        <v>2104</v>
      </c>
      <c r="F1824" s="221" t="s">
        <v>2105</v>
      </c>
      <c r="G1824" s="222" t="s">
        <v>208</v>
      </c>
      <c r="H1824" s="223">
        <v>48</v>
      </c>
      <c r="I1824" s="224"/>
      <c r="J1824" s="225">
        <f>ROUND(I1824*H1824,2)</f>
        <v>0</v>
      </c>
      <c r="K1824" s="221" t="s">
        <v>1</v>
      </c>
      <c r="L1824" s="45"/>
      <c r="M1824" s="226" t="s">
        <v>1</v>
      </c>
      <c r="N1824" s="227" t="s">
        <v>44</v>
      </c>
      <c r="O1824" s="92"/>
      <c r="P1824" s="228">
        <f>O1824*H1824</f>
        <v>0</v>
      </c>
      <c r="Q1824" s="228">
        <v>0.0060000000000000001</v>
      </c>
      <c r="R1824" s="228">
        <f>Q1824*H1824</f>
        <v>0.28800000000000003</v>
      </c>
      <c r="S1824" s="228">
        <v>0</v>
      </c>
      <c r="T1824" s="229">
        <f>S1824*H1824</f>
        <v>0</v>
      </c>
      <c r="U1824" s="39"/>
      <c r="V1824" s="39"/>
      <c r="W1824" s="39"/>
      <c r="X1824" s="39"/>
      <c r="Y1824" s="39"/>
      <c r="Z1824" s="39"/>
      <c r="AA1824" s="39"/>
      <c r="AB1824" s="39"/>
      <c r="AC1824" s="39"/>
      <c r="AD1824" s="39"/>
      <c r="AE1824" s="39"/>
      <c r="AR1824" s="230" t="s">
        <v>209</v>
      </c>
      <c r="AT1824" s="230" t="s">
        <v>153</v>
      </c>
      <c r="AU1824" s="230" t="s">
        <v>89</v>
      </c>
      <c r="AY1824" s="18" t="s">
        <v>151</v>
      </c>
      <c r="BE1824" s="231">
        <f>IF(N1824="základní",J1824,0)</f>
        <v>0</v>
      </c>
      <c r="BF1824" s="231">
        <f>IF(N1824="snížená",J1824,0)</f>
        <v>0</v>
      </c>
      <c r="BG1824" s="231">
        <f>IF(N1824="zákl. přenesená",J1824,0)</f>
        <v>0</v>
      </c>
      <c r="BH1824" s="231">
        <f>IF(N1824="sníž. přenesená",J1824,0)</f>
        <v>0</v>
      </c>
      <c r="BI1824" s="231">
        <f>IF(N1824="nulová",J1824,0)</f>
        <v>0</v>
      </c>
      <c r="BJ1824" s="18" t="s">
        <v>87</v>
      </c>
      <c r="BK1824" s="231">
        <f>ROUND(I1824*H1824,2)</f>
        <v>0</v>
      </c>
      <c r="BL1824" s="18" t="s">
        <v>209</v>
      </c>
      <c r="BM1824" s="230" t="s">
        <v>2106</v>
      </c>
    </row>
    <row r="1825" s="13" customFormat="1">
      <c r="A1825" s="13"/>
      <c r="B1825" s="232"/>
      <c r="C1825" s="233"/>
      <c r="D1825" s="234" t="s">
        <v>160</v>
      </c>
      <c r="E1825" s="235" t="s">
        <v>1</v>
      </c>
      <c r="F1825" s="236" t="s">
        <v>2107</v>
      </c>
      <c r="G1825" s="233"/>
      <c r="H1825" s="235" t="s">
        <v>1</v>
      </c>
      <c r="I1825" s="237"/>
      <c r="J1825" s="233"/>
      <c r="K1825" s="233"/>
      <c r="L1825" s="238"/>
      <c r="M1825" s="239"/>
      <c r="N1825" s="240"/>
      <c r="O1825" s="240"/>
      <c r="P1825" s="240"/>
      <c r="Q1825" s="240"/>
      <c r="R1825" s="240"/>
      <c r="S1825" s="240"/>
      <c r="T1825" s="241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42" t="s">
        <v>160</v>
      </c>
      <c r="AU1825" s="242" t="s">
        <v>89</v>
      </c>
      <c r="AV1825" s="13" t="s">
        <v>87</v>
      </c>
      <c r="AW1825" s="13" t="s">
        <v>34</v>
      </c>
      <c r="AX1825" s="13" t="s">
        <v>79</v>
      </c>
      <c r="AY1825" s="242" t="s">
        <v>151</v>
      </c>
    </row>
    <row r="1826" s="13" customFormat="1">
      <c r="A1826" s="13"/>
      <c r="B1826" s="232"/>
      <c r="C1826" s="233"/>
      <c r="D1826" s="234" t="s">
        <v>160</v>
      </c>
      <c r="E1826" s="235" t="s">
        <v>1</v>
      </c>
      <c r="F1826" s="236" t="s">
        <v>2108</v>
      </c>
      <c r="G1826" s="233"/>
      <c r="H1826" s="235" t="s">
        <v>1</v>
      </c>
      <c r="I1826" s="237"/>
      <c r="J1826" s="233"/>
      <c r="K1826" s="233"/>
      <c r="L1826" s="238"/>
      <c r="M1826" s="239"/>
      <c r="N1826" s="240"/>
      <c r="O1826" s="240"/>
      <c r="P1826" s="240"/>
      <c r="Q1826" s="240"/>
      <c r="R1826" s="240"/>
      <c r="S1826" s="240"/>
      <c r="T1826" s="241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42" t="s">
        <v>160</v>
      </c>
      <c r="AU1826" s="242" t="s">
        <v>89</v>
      </c>
      <c r="AV1826" s="13" t="s">
        <v>87</v>
      </c>
      <c r="AW1826" s="13" t="s">
        <v>34</v>
      </c>
      <c r="AX1826" s="13" t="s">
        <v>79</v>
      </c>
      <c r="AY1826" s="242" t="s">
        <v>151</v>
      </c>
    </row>
    <row r="1827" s="14" customFormat="1">
      <c r="A1827" s="14"/>
      <c r="B1827" s="243"/>
      <c r="C1827" s="244"/>
      <c r="D1827" s="234" t="s">
        <v>160</v>
      </c>
      <c r="E1827" s="245" t="s">
        <v>1</v>
      </c>
      <c r="F1827" s="246" t="s">
        <v>2109</v>
      </c>
      <c r="G1827" s="244"/>
      <c r="H1827" s="247">
        <v>48</v>
      </c>
      <c r="I1827" s="248"/>
      <c r="J1827" s="244"/>
      <c r="K1827" s="244"/>
      <c r="L1827" s="249"/>
      <c r="M1827" s="250"/>
      <c r="N1827" s="251"/>
      <c r="O1827" s="251"/>
      <c r="P1827" s="251"/>
      <c r="Q1827" s="251"/>
      <c r="R1827" s="251"/>
      <c r="S1827" s="251"/>
      <c r="T1827" s="252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3" t="s">
        <v>160</v>
      </c>
      <c r="AU1827" s="253" t="s">
        <v>89</v>
      </c>
      <c r="AV1827" s="14" t="s">
        <v>89</v>
      </c>
      <c r="AW1827" s="14" t="s">
        <v>34</v>
      </c>
      <c r="AX1827" s="14" t="s">
        <v>87</v>
      </c>
      <c r="AY1827" s="253" t="s">
        <v>151</v>
      </c>
    </row>
    <row r="1828" s="2" customFormat="1">
      <c r="A1828" s="39"/>
      <c r="B1828" s="40"/>
      <c r="C1828" s="265" t="s">
        <v>2110</v>
      </c>
      <c r="D1828" s="265" t="s">
        <v>177</v>
      </c>
      <c r="E1828" s="266" t="s">
        <v>2111</v>
      </c>
      <c r="F1828" s="267" t="s">
        <v>2112</v>
      </c>
      <c r="G1828" s="268" t="s">
        <v>208</v>
      </c>
      <c r="H1828" s="269">
        <v>48</v>
      </c>
      <c r="I1828" s="270"/>
      <c r="J1828" s="271">
        <f>ROUND(I1828*H1828,2)</f>
        <v>0</v>
      </c>
      <c r="K1828" s="267" t="s">
        <v>1</v>
      </c>
      <c r="L1828" s="272"/>
      <c r="M1828" s="273" t="s">
        <v>1</v>
      </c>
      <c r="N1828" s="274" t="s">
        <v>44</v>
      </c>
      <c r="O1828" s="92"/>
      <c r="P1828" s="228">
        <f>O1828*H1828</f>
        <v>0</v>
      </c>
      <c r="Q1828" s="228">
        <v>0</v>
      </c>
      <c r="R1828" s="228">
        <f>Q1828*H1828</f>
        <v>0</v>
      </c>
      <c r="S1828" s="228">
        <v>0</v>
      </c>
      <c r="T1828" s="229">
        <f>S1828*H1828</f>
        <v>0</v>
      </c>
      <c r="U1828" s="39"/>
      <c r="V1828" s="39"/>
      <c r="W1828" s="39"/>
      <c r="X1828" s="39"/>
      <c r="Y1828" s="39"/>
      <c r="Z1828" s="39"/>
      <c r="AA1828" s="39"/>
      <c r="AB1828" s="39"/>
      <c r="AC1828" s="39"/>
      <c r="AD1828" s="39"/>
      <c r="AE1828" s="39"/>
      <c r="AR1828" s="230" t="s">
        <v>452</v>
      </c>
      <c r="AT1828" s="230" t="s">
        <v>177</v>
      </c>
      <c r="AU1828" s="230" t="s">
        <v>89</v>
      </c>
      <c r="AY1828" s="18" t="s">
        <v>151</v>
      </c>
      <c r="BE1828" s="231">
        <f>IF(N1828="základní",J1828,0)</f>
        <v>0</v>
      </c>
      <c r="BF1828" s="231">
        <f>IF(N1828="snížená",J1828,0)</f>
        <v>0</v>
      </c>
      <c r="BG1828" s="231">
        <f>IF(N1828="zákl. přenesená",J1828,0)</f>
        <v>0</v>
      </c>
      <c r="BH1828" s="231">
        <f>IF(N1828="sníž. přenesená",J1828,0)</f>
        <v>0</v>
      </c>
      <c r="BI1828" s="231">
        <f>IF(N1828="nulová",J1828,0)</f>
        <v>0</v>
      </c>
      <c r="BJ1828" s="18" t="s">
        <v>87</v>
      </c>
      <c r="BK1828" s="231">
        <f>ROUND(I1828*H1828,2)</f>
        <v>0</v>
      </c>
      <c r="BL1828" s="18" t="s">
        <v>209</v>
      </c>
      <c r="BM1828" s="230" t="s">
        <v>2113</v>
      </c>
    </row>
    <row r="1829" s="13" customFormat="1">
      <c r="A1829" s="13"/>
      <c r="B1829" s="232"/>
      <c r="C1829" s="233"/>
      <c r="D1829" s="234" t="s">
        <v>160</v>
      </c>
      <c r="E1829" s="235" t="s">
        <v>1</v>
      </c>
      <c r="F1829" s="236" t="s">
        <v>2107</v>
      </c>
      <c r="G1829" s="233"/>
      <c r="H1829" s="235" t="s">
        <v>1</v>
      </c>
      <c r="I1829" s="237"/>
      <c r="J1829" s="233"/>
      <c r="K1829" s="233"/>
      <c r="L1829" s="238"/>
      <c r="M1829" s="239"/>
      <c r="N1829" s="240"/>
      <c r="O1829" s="240"/>
      <c r="P1829" s="240"/>
      <c r="Q1829" s="240"/>
      <c r="R1829" s="240"/>
      <c r="S1829" s="240"/>
      <c r="T1829" s="241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42" t="s">
        <v>160</v>
      </c>
      <c r="AU1829" s="242" t="s">
        <v>89</v>
      </c>
      <c r="AV1829" s="13" t="s">
        <v>87</v>
      </c>
      <c r="AW1829" s="13" t="s">
        <v>34</v>
      </c>
      <c r="AX1829" s="13" t="s">
        <v>79</v>
      </c>
      <c r="AY1829" s="242" t="s">
        <v>151</v>
      </c>
    </row>
    <row r="1830" s="13" customFormat="1">
      <c r="A1830" s="13"/>
      <c r="B1830" s="232"/>
      <c r="C1830" s="233"/>
      <c r="D1830" s="234" t="s">
        <v>160</v>
      </c>
      <c r="E1830" s="235" t="s">
        <v>1</v>
      </c>
      <c r="F1830" s="236" t="s">
        <v>2108</v>
      </c>
      <c r="G1830" s="233"/>
      <c r="H1830" s="235" t="s">
        <v>1</v>
      </c>
      <c r="I1830" s="237"/>
      <c r="J1830" s="233"/>
      <c r="K1830" s="233"/>
      <c r="L1830" s="238"/>
      <c r="M1830" s="239"/>
      <c r="N1830" s="240"/>
      <c r="O1830" s="240"/>
      <c r="P1830" s="240"/>
      <c r="Q1830" s="240"/>
      <c r="R1830" s="240"/>
      <c r="S1830" s="240"/>
      <c r="T1830" s="241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42" t="s">
        <v>160</v>
      </c>
      <c r="AU1830" s="242" t="s">
        <v>89</v>
      </c>
      <c r="AV1830" s="13" t="s">
        <v>87</v>
      </c>
      <c r="AW1830" s="13" t="s">
        <v>34</v>
      </c>
      <c r="AX1830" s="13" t="s">
        <v>79</v>
      </c>
      <c r="AY1830" s="242" t="s">
        <v>151</v>
      </c>
    </row>
    <row r="1831" s="14" customFormat="1">
      <c r="A1831" s="14"/>
      <c r="B1831" s="243"/>
      <c r="C1831" s="244"/>
      <c r="D1831" s="234" t="s">
        <v>160</v>
      </c>
      <c r="E1831" s="245" t="s">
        <v>1</v>
      </c>
      <c r="F1831" s="246" t="s">
        <v>2109</v>
      </c>
      <c r="G1831" s="244"/>
      <c r="H1831" s="247">
        <v>48</v>
      </c>
      <c r="I1831" s="248"/>
      <c r="J1831" s="244"/>
      <c r="K1831" s="244"/>
      <c r="L1831" s="249"/>
      <c r="M1831" s="250"/>
      <c r="N1831" s="251"/>
      <c r="O1831" s="251"/>
      <c r="P1831" s="251"/>
      <c r="Q1831" s="251"/>
      <c r="R1831" s="251"/>
      <c r="S1831" s="251"/>
      <c r="T1831" s="252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3" t="s">
        <v>160</v>
      </c>
      <c r="AU1831" s="253" t="s">
        <v>89</v>
      </c>
      <c r="AV1831" s="14" t="s">
        <v>89</v>
      </c>
      <c r="AW1831" s="14" t="s">
        <v>34</v>
      </c>
      <c r="AX1831" s="14" t="s">
        <v>87</v>
      </c>
      <c r="AY1831" s="253" t="s">
        <v>151</v>
      </c>
    </row>
    <row r="1832" s="2" customFormat="1" ht="16.5" customHeight="1">
      <c r="A1832" s="39"/>
      <c r="B1832" s="40"/>
      <c r="C1832" s="219" t="s">
        <v>2114</v>
      </c>
      <c r="D1832" s="219" t="s">
        <v>153</v>
      </c>
      <c r="E1832" s="220" t="s">
        <v>2115</v>
      </c>
      <c r="F1832" s="221" t="s">
        <v>2116</v>
      </c>
      <c r="G1832" s="222" t="s">
        <v>208</v>
      </c>
      <c r="H1832" s="223">
        <v>48</v>
      </c>
      <c r="I1832" s="224"/>
      <c r="J1832" s="225">
        <f>ROUND(I1832*H1832,2)</f>
        <v>0</v>
      </c>
      <c r="K1832" s="221" t="s">
        <v>1</v>
      </c>
      <c r="L1832" s="45"/>
      <c r="M1832" s="226" t="s">
        <v>1</v>
      </c>
      <c r="N1832" s="227" t="s">
        <v>44</v>
      </c>
      <c r="O1832" s="92"/>
      <c r="P1832" s="228">
        <f>O1832*H1832</f>
        <v>0</v>
      </c>
      <c r="Q1832" s="228">
        <v>0</v>
      </c>
      <c r="R1832" s="228">
        <f>Q1832*H1832</f>
        <v>0</v>
      </c>
      <c r="S1832" s="228">
        <v>0</v>
      </c>
      <c r="T1832" s="229">
        <f>S1832*H1832</f>
        <v>0</v>
      </c>
      <c r="U1832" s="39"/>
      <c r="V1832" s="39"/>
      <c r="W1832" s="39"/>
      <c r="X1832" s="39"/>
      <c r="Y1832" s="39"/>
      <c r="Z1832" s="39"/>
      <c r="AA1832" s="39"/>
      <c r="AB1832" s="39"/>
      <c r="AC1832" s="39"/>
      <c r="AD1832" s="39"/>
      <c r="AE1832" s="39"/>
      <c r="AR1832" s="230" t="s">
        <v>209</v>
      </c>
      <c r="AT1832" s="230" t="s">
        <v>153</v>
      </c>
      <c r="AU1832" s="230" t="s">
        <v>89</v>
      </c>
      <c r="AY1832" s="18" t="s">
        <v>151</v>
      </c>
      <c r="BE1832" s="231">
        <f>IF(N1832="základní",J1832,0)</f>
        <v>0</v>
      </c>
      <c r="BF1832" s="231">
        <f>IF(N1832="snížená",J1832,0)</f>
        <v>0</v>
      </c>
      <c r="BG1832" s="231">
        <f>IF(N1832="zákl. přenesená",J1832,0)</f>
        <v>0</v>
      </c>
      <c r="BH1832" s="231">
        <f>IF(N1832="sníž. přenesená",J1832,0)</f>
        <v>0</v>
      </c>
      <c r="BI1832" s="231">
        <f>IF(N1832="nulová",J1832,0)</f>
        <v>0</v>
      </c>
      <c r="BJ1832" s="18" t="s">
        <v>87</v>
      </c>
      <c r="BK1832" s="231">
        <f>ROUND(I1832*H1832,2)</f>
        <v>0</v>
      </c>
      <c r="BL1832" s="18" t="s">
        <v>209</v>
      </c>
      <c r="BM1832" s="230" t="s">
        <v>2117</v>
      </c>
    </row>
    <row r="1833" s="2" customFormat="1" ht="16.5" customHeight="1">
      <c r="A1833" s="39"/>
      <c r="B1833" s="40"/>
      <c r="C1833" s="219" t="s">
        <v>2118</v>
      </c>
      <c r="D1833" s="219" t="s">
        <v>153</v>
      </c>
      <c r="E1833" s="220" t="s">
        <v>2119</v>
      </c>
      <c r="F1833" s="221" t="s">
        <v>2120</v>
      </c>
      <c r="G1833" s="222" t="s">
        <v>208</v>
      </c>
      <c r="H1833" s="223">
        <v>4.5</v>
      </c>
      <c r="I1833" s="224"/>
      <c r="J1833" s="225">
        <f>ROUND(I1833*H1833,2)</f>
        <v>0</v>
      </c>
      <c r="K1833" s="221" t="s">
        <v>157</v>
      </c>
      <c r="L1833" s="45"/>
      <c r="M1833" s="226" t="s">
        <v>1</v>
      </c>
      <c r="N1833" s="227" t="s">
        <v>44</v>
      </c>
      <c r="O1833" s="92"/>
      <c r="P1833" s="228">
        <f>O1833*H1833</f>
        <v>0</v>
      </c>
      <c r="Q1833" s="228">
        <v>0</v>
      </c>
      <c r="R1833" s="228">
        <f>Q1833*H1833</f>
        <v>0</v>
      </c>
      <c r="S1833" s="228">
        <v>0</v>
      </c>
      <c r="T1833" s="229">
        <f>S1833*H1833</f>
        <v>0</v>
      </c>
      <c r="U1833" s="39"/>
      <c r="V1833" s="39"/>
      <c r="W1833" s="39"/>
      <c r="X1833" s="39"/>
      <c r="Y1833" s="39"/>
      <c r="Z1833" s="39"/>
      <c r="AA1833" s="39"/>
      <c r="AB1833" s="39"/>
      <c r="AC1833" s="39"/>
      <c r="AD1833" s="39"/>
      <c r="AE1833" s="39"/>
      <c r="AR1833" s="230" t="s">
        <v>209</v>
      </c>
      <c r="AT1833" s="230" t="s">
        <v>153</v>
      </c>
      <c r="AU1833" s="230" t="s">
        <v>89</v>
      </c>
      <c r="AY1833" s="18" t="s">
        <v>151</v>
      </c>
      <c r="BE1833" s="231">
        <f>IF(N1833="základní",J1833,0)</f>
        <v>0</v>
      </c>
      <c r="BF1833" s="231">
        <f>IF(N1833="snížená",J1833,0)</f>
        <v>0</v>
      </c>
      <c r="BG1833" s="231">
        <f>IF(N1833="zákl. přenesená",J1833,0)</f>
        <v>0</v>
      </c>
      <c r="BH1833" s="231">
        <f>IF(N1833="sníž. přenesená",J1833,0)</f>
        <v>0</v>
      </c>
      <c r="BI1833" s="231">
        <f>IF(N1833="nulová",J1833,0)</f>
        <v>0</v>
      </c>
      <c r="BJ1833" s="18" t="s">
        <v>87</v>
      </c>
      <c r="BK1833" s="231">
        <f>ROUND(I1833*H1833,2)</f>
        <v>0</v>
      </c>
      <c r="BL1833" s="18" t="s">
        <v>209</v>
      </c>
      <c r="BM1833" s="230" t="s">
        <v>2121</v>
      </c>
    </row>
    <row r="1834" s="13" customFormat="1">
      <c r="A1834" s="13"/>
      <c r="B1834" s="232"/>
      <c r="C1834" s="233"/>
      <c r="D1834" s="234" t="s">
        <v>160</v>
      </c>
      <c r="E1834" s="235" t="s">
        <v>1</v>
      </c>
      <c r="F1834" s="236" t="s">
        <v>2122</v>
      </c>
      <c r="G1834" s="233"/>
      <c r="H1834" s="235" t="s">
        <v>1</v>
      </c>
      <c r="I1834" s="237"/>
      <c r="J1834" s="233"/>
      <c r="K1834" s="233"/>
      <c r="L1834" s="238"/>
      <c r="M1834" s="239"/>
      <c r="N1834" s="240"/>
      <c r="O1834" s="240"/>
      <c r="P1834" s="240"/>
      <c r="Q1834" s="240"/>
      <c r="R1834" s="240"/>
      <c r="S1834" s="240"/>
      <c r="T1834" s="241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42" t="s">
        <v>160</v>
      </c>
      <c r="AU1834" s="242" t="s">
        <v>89</v>
      </c>
      <c r="AV1834" s="13" t="s">
        <v>87</v>
      </c>
      <c r="AW1834" s="13" t="s">
        <v>34</v>
      </c>
      <c r="AX1834" s="13" t="s">
        <v>79</v>
      </c>
      <c r="AY1834" s="242" t="s">
        <v>151</v>
      </c>
    </row>
    <row r="1835" s="14" customFormat="1">
      <c r="A1835" s="14"/>
      <c r="B1835" s="243"/>
      <c r="C1835" s="244"/>
      <c r="D1835" s="234" t="s">
        <v>160</v>
      </c>
      <c r="E1835" s="245" t="s">
        <v>1</v>
      </c>
      <c r="F1835" s="246" t="s">
        <v>2123</v>
      </c>
      <c r="G1835" s="244"/>
      <c r="H1835" s="247">
        <v>1.5629999999999999</v>
      </c>
      <c r="I1835" s="248"/>
      <c r="J1835" s="244"/>
      <c r="K1835" s="244"/>
      <c r="L1835" s="249"/>
      <c r="M1835" s="250"/>
      <c r="N1835" s="251"/>
      <c r="O1835" s="251"/>
      <c r="P1835" s="251"/>
      <c r="Q1835" s="251"/>
      <c r="R1835" s="251"/>
      <c r="S1835" s="251"/>
      <c r="T1835" s="252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3" t="s">
        <v>160</v>
      </c>
      <c r="AU1835" s="253" t="s">
        <v>89</v>
      </c>
      <c r="AV1835" s="14" t="s">
        <v>89</v>
      </c>
      <c r="AW1835" s="14" t="s">
        <v>34</v>
      </c>
      <c r="AX1835" s="14" t="s">
        <v>79</v>
      </c>
      <c r="AY1835" s="253" t="s">
        <v>151</v>
      </c>
    </row>
    <row r="1836" s="14" customFormat="1">
      <c r="A1836" s="14"/>
      <c r="B1836" s="243"/>
      <c r="C1836" s="244"/>
      <c r="D1836" s="234" t="s">
        <v>160</v>
      </c>
      <c r="E1836" s="245" t="s">
        <v>1</v>
      </c>
      <c r="F1836" s="246" t="s">
        <v>2124</v>
      </c>
      <c r="G1836" s="244"/>
      <c r="H1836" s="247">
        <v>2.5</v>
      </c>
      <c r="I1836" s="248"/>
      <c r="J1836" s="244"/>
      <c r="K1836" s="244"/>
      <c r="L1836" s="249"/>
      <c r="M1836" s="250"/>
      <c r="N1836" s="251"/>
      <c r="O1836" s="251"/>
      <c r="P1836" s="251"/>
      <c r="Q1836" s="251"/>
      <c r="R1836" s="251"/>
      <c r="S1836" s="251"/>
      <c r="T1836" s="252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3" t="s">
        <v>160</v>
      </c>
      <c r="AU1836" s="253" t="s">
        <v>89</v>
      </c>
      <c r="AV1836" s="14" t="s">
        <v>89</v>
      </c>
      <c r="AW1836" s="14" t="s">
        <v>34</v>
      </c>
      <c r="AX1836" s="14" t="s">
        <v>79</v>
      </c>
      <c r="AY1836" s="253" t="s">
        <v>151</v>
      </c>
    </row>
    <row r="1837" s="14" customFormat="1">
      <c r="A1837" s="14"/>
      <c r="B1837" s="243"/>
      <c r="C1837" s="244"/>
      <c r="D1837" s="234" t="s">
        <v>160</v>
      </c>
      <c r="E1837" s="245" t="s">
        <v>1</v>
      </c>
      <c r="F1837" s="246" t="s">
        <v>2125</v>
      </c>
      <c r="G1837" s="244"/>
      <c r="H1837" s="247">
        <v>0.437</v>
      </c>
      <c r="I1837" s="248"/>
      <c r="J1837" s="244"/>
      <c r="K1837" s="244"/>
      <c r="L1837" s="249"/>
      <c r="M1837" s="250"/>
      <c r="N1837" s="251"/>
      <c r="O1837" s="251"/>
      <c r="P1837" s="251"/>
      <c r="Q1837" s="251"/>
      <c r="R1837" s="251"/>
      <c r="S1837" s="251"/>
      <c r="T1837" s="252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3" t="s">
        <v>160</v>
      </c>
      <c r="AU1837" s="253" t="s">
        <v>89</v>
      </c>
      <c r="AV1837" s="14" t="s">
        <v>89</v>
      </c>
      <c r="AW1837" s="14" t="s">
        <v>34</v>
      </c>
      <c r="AX1837" s="14" t="s">
        <v>79</v>
      </c>
      <c r="AY1837" s="253" t="s">
        <v>151</v>
      </c>
    </row>
    <row r="1838" s="15" customFormat="1">
      <c r="A1838" s="15"/>
      <c r="B1838" s="254"/>
      <c r="C1838" s="255"/>
      <c r="D1838" s="234" t="s">
        <v>160</v>
      </c>
      <c r="E1838" s="256" t="s">
        <v>1</v>
      </c>
      <c r="F1838" s="257" t="s">
        <v>166</v>
      </c>
      <c r="G1838" s="255"/>
      <c r="H1838" s="258">
        <v>4.5</v>
      </c>
      <c r="I1838" s="259"/>
      <c r="J1838" s="255"/>
      <c r="K1838" s="255"/>
      <c r="L1838" s="260"/>
      <c r="M1838" s="261"/>
      <c r="N1838" s="262"/>
      <c r="O1838" s="262"/>
      <c r="P1838" s="262"/>
      <c r="Q1838" s="262"/>
      <c r="R1838" s="262"/>
      <c r="S1838" s="262"/>
      <c r="T1838" s="263"/>
      <c r="U1838" s="15"/>
      <c r="V1838" s="15"/>
      <c r="W1838" s="15"/>
      <c r="X1838" s="15"/>
      <c r="Y1838" s="15"/>
      <c r="Z1838" s="15"/>
      <c r="AA1838" s="15"/>
      <c r="AB1838" s="15"/>
      <c r="AC1838" s="15"/>
      <c r="AD1838" s="15"/>
      <c r="AE1838" s="15"/>
      <c r="AT1838" s="264" t="s">
        <v>160</v>
      </c>
      <c r="AU1838" s="264" t="s">
        <v>89</v>
      </c>
      <c r="AV1838" s="15" t="s">
        <v>158</v>
      </c>
      <c r="AW1838" s="15" t="s">
        <v>34</v>
      </c>
      <c r="AX1838" s="15" t="s">
        <v>87</v>
      </c>
      <c r="AY1838" s="264" t="s">
        <v>151</v>
      </c>
    </row>
    <row r="1839" s="2" customFormat="1" ht="21.75" customHeight="1">
      <c r="A1839" s="39"/>
      <c r="B1839" s="40"/>
      <c r="C1839" s="265" t="s">
        <v>2126</v>
      </c>
      <c r="D1839" s="265" t="s">
        <v>177</v>
      </c>
      <c r="E1839" s="266" t="s">
        <v>2127</v>
      </c>
      <c r="F1839" s="267" t="s">
        <v>2128</v>
      </c>
      <c r="G1839" s="268" t="s">
        <v>208</v>
      </c>
      <c r="H1839" s="269">
        <v>4.5</v>
      </c>
      <c r="I1839" s="270"/>
      <c r="J1839" s="271">
        <f>ROUND(I1839*H1839,2)</f>
        <v>0</v>
      </c>
      <c r="K1839" s="267" t="s">
        <v>157</v>
      </c>
      <c r="L1839" s="272"/>
      <c r="M1839" s="273" t="s">
        <v>1</v>
      </c>
      <c r="N1839" s="274" t="s">
        <v>44</v>
      </c>
      <c r="O1839" s="92"/>
      <c r="P1839" s="228">
        <f>O1839*H1839</f>
        <v>0</v>
      </c>
      <c r="Q1839" s="228">
        <v>0.0033999999999999998</v>
      </c>
      <c r="R1839" s="228">
        <f>Q1839*H1839</f>
        <v>0.015299999999999999</v>
      </c>
      <c r="S1839" s="228">
        <v>0</v>
      </c>
      <c r="T1839" s="229">
        <f>S1839*H1839</f>
        <v>0</v>
      </c>
      <c r="U1839" s="39"/>
      <c r="V1839" s="39"/>
      <c r="W1839" s="39"/>
      <c r="X1839" s="39"/>
      <c r="Y1839" s="39"/>
      <c r="Z1839" s="39"/>
      <c r="AA1839" s="39"/>
      <c r="AB1839" s="39"/>
      <c r="AC1839" s="39"/>
      <c r="AD1839" s="39"/>
      <c r="AE1839" s="39"/>
      <c r="AR1839" s="230" t="s">
        <v>452</v>
      </c>
      <c r="AT1839" s="230" t="s">
        <v>177</v>
      </c>
      <c r="AU1839" s="230" t="s">
        <v>89</v>
      </c>
      <c r="AY1839" s="18" t="s">
        <v>151</v>
      </c>
      <c r="BE1839" s="231">
        <f>IF(N1839="základní",J1839,0)</f>
        <v>0</v>
      </c>
      <c r="BF1839" s="231">
        <f>IF(N1839="snížená",J1839,0)</f>
        <v>0</v>
      </c>
      <c r="BG1839" s="231">
        <f>IF(N1839="zákl. přenesená",J1839,0)</f>
        <v>0</v>
      </c>
      <c r="BH1839" s="231">
        <f>IF(N1839="sníž. přenesená",J1839,0)</f>
        <v>0</v>
      </c>
      <c r="BI1839" s="231">
        <f>IF(N1839="nulová",J1839,0)</f>
        <v>0</v>
      </c>
      <c r="BJ1839" s="18" t="s">
        <v>87</v>
      </c>
      <c r="BK1839" s="231">
        <f>ROUND(I1839*H1839,2)</f>
        <v>0</v>
      </c>
      <c r="BL1839" s="18" t="s">
        <v>209</v>
      </c>
      <c r="BM1839" s="230" t="s">
        <v>2129</v>
      </c>
    </row>
    <row r="1840" s="13" customFormat="1">
      <c r="A1840" s="13"/>
      <c r="B1840" s="232"/>
      <c r="C1840" s="233"/>
      <c r="D1840" s="234" t="s">
        <v>160</v>
      </c>
      <c r="E1840" s="235" t="s">
        <v>1</v>
      </c>
      <c r="F1840" s="236" t="s">
        <v>2130</v>
      </c>
      <c r="G1840" s="233"/>
      <c r="H1840" s="235" t="s">
        <v>1</v>
      </c>
      <c r="I1840" s="237"/>
      <c r="J1840" s="233"/>
      <c r="K1840" s="233"/>
      <c r="L1840" s="238"/>
      <c r="M1840" s="239"/>
      <c r="N1840" s="240"/>
      <c r="O1840" s="240"/>
      <c r="P1840" s="240"/>
      <c r="Q1840" s="240"/>
      <c r="R1840" s="240"/>
      <c r="S1840" s="240"/>
      <c r="T1840" s="241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42" t="s">
        <v>160</v>
      </c>
      <c r="AU1840" s="242" t="s">
        <v>89</v>
      </c>
      <c r="AV1840" s="13" t="s">
        <v>87</v>
      </c>
      <c r="AW1840" s="13" t="s">
        <v>34</v>
      </c>
      <c r="AX1840" s="13" t="s">
        <v>79</v>
      </c>
      <c r="AY1840" s="242" t="s">
        <v>151</v>
      </c>
    </row>
    <row r="1841" s="14" customFormat="1">
      <c r="A1841" s="14"/>
      <c r="B1841" s="243"/>
      <c r="C1841" s="244"/>
      <c r="D1841" s="234" t="s">
        <v>160</v>
      </c>
      <c r="E1841" s="245" t="s">
        <v>1</v>
      </c>
      <c r="F1841" s="246" t="s">
        <v>2131</v>
      </c>
      <c r="G1841" s="244"/>
      <c r="H1841" s="247">
        <v>4.5</v>
      </c>
      <c r="I1841" s="248"/>
      <c r="J1841" s="244"/>
      <c r="K1841" s="244"/>
      <c r="L1841" s="249"/>
      <c r="M1841" s="250"/>
      <c r="N1841" s="251"/>
      <c r="O1841" s="251"/>
      <c r="P1841" s="251"/>
      <c r="Q1841" s="251"/>
      <c r="R1841" s="251"/>
      <c r="S1841" s="251"/>
      <c r="T1841" s="252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3" t="s">
        <v>160</v>
      </c>
      <c r="AU1841" s="253" t="s">
        <v>89</v>
      </c>
      <c r="AV1841" s="14" t="s">
        <v>89</v>
      </c>
      <c r="AW1841" s="14" t="s">
        <v>34</v>
      </c>
      <c r="AX1841" s="14" t="s">
        <v>87</v>
      </c>
      <c r="AY1841" s="253" t="s">
        <v>151</v>
      </c>
    </row>
    <row r="1842" s="2" customFormat="1" ht="16.5" customHeight="1">
      <c r="A1842" s="39"/>
      <c r="B1842" s="40"/>
      <c r="C1842" s="219" t="s">
        <v>2132</v>
      </c>
      <c r="D1842" s="219" t="s">
        <v>153</v>
      </c>
      <c r="E1842" s="220" t="s">
        <v>2133</v>
      </c>
      <c r="F1842" s="221" t="s">
        <v>2134</v>
      </c>
      <c r="G1842" s="222" t="s">
        <v>388</v>
      </c>
      <c r="H1842" s="223">
        <v>12</v>
      </c>
      <c r="I1842" s="224"/>
      <c r="J1842" s="225">
        <f>ROUND(I1842*H1842,2)</f>
        <v>0</v>
      </c>
      <c r="K1842" s="221" t="s">
        <v>157</v>
      </c>
      <c r="L1842" s="45"/>
      <c r="M1842" s="226" t="s">
        <v>1</v>
      </c>
      <c r="N1842" s="227" t="s">
        <v>44</v>
      </c>
      <c r="O1842" s="92"/>
      <c r="P1842" s="228">
        <f>O1842*H1842</f>
        <v>0</v>
      </c>
      <c r="Q1842" s="228">
        <v>0</v>
      </c>
      <c r="R1842" s="228">
        <f>Q1842*H1842</f>
        <v>0</v>
      </c>
      <c r="S1842" s="228">
        <v>0</v>
      </c>
      <c r="T1842" s="229">
        <f>S1842*H1842</f>
        <v>0</v>
      </c>
      <c r="U1842" s="39"/>
      <c r="V1842" s="39"/>
      <c r="W1842" s="39"/>
      <c r="X1842" s="39"/>
      <c r="Y1842" s="39"/>
      <c r="Z1842" s="39"/>
      <c r="AA1842" s="39"/>
      <c r="AB1842" s="39"/>
      <c r="AC1842" s="39"/>
      <c r="AD1842" s="39"/>
      <c r="AE1842" s="39"/>
      <c r="AR1842" s="230" t="s">
        <v>209</v>
      </c>
      <c r="AT1842" s="230" t="s">
        <v>153</v>
      </c>
      <c r="AU1842" s="230" t="s">
        <v>89</v>
      </c>
      <c r="AY1842" s="18" t="s">
        <v>151</v>
      </c>
      <c r="BE1842" s="231">
        <f>IF(N1842="základní",J1842,0)</f>
        <v>0</v>
      </c>
      <c r="BF1842" s="231">
        <f>IF(N1842="snížená",J1842,0)</f>
        <v>0</v>
      </c>
      <c r="BG1842" s="231">
        <f>IF(N1842="zákl. přenesená",J1842,0)</f>
        <v>0</v>
      </c>
      <c r="BH1842" s="231">
        <f>IF(N1842="sníž. přenesená",J1842,0)</f>
        <v>0</v>
      </c>
      <c r="BI1842" s="231">
        <f>IF(N1842="nulová",J1842,0)</f>
        <v>0</v>
      </c>
      <c r="BJ1842" s="18" t="s">
        <v>87</v>
      </c>
      <c r="BK1842" s="231">
        <f>ROUND(I1842*H1842,2)</f>
        <v>0</v>
      </c>
      <c r="BL1842" s="18" t="s">
        <v>209</v>
      </c>
      <c r="BM1842" s="230" t="s">
        <v>2135</v>
      </c>
    </row>
    <row r="1843" s="13" customFormat="1">
      <c r="A1843" s="13"/>
      <c r="B1843" s="232"/>
      <c r="C1843" s="233"/>
      <c r="D1843" s="234" t="s">
        <v>160</v>
      </c>
      <c r="E1843" s="235" t="s">
        <v>1</v>
      </c>
      <c r="F1843" s="236" t="s">
        <v>2136</v>
      </c>
      <c r="G1843" s="233"/>
      <c r="H1843" s="235" t="s">
        <v>1</v>
      </c>
      <c r="I1843" s="237"/>
      <c r="J1843" s="233"/>
      <c r="K1843" s="233"/>
      <c r="L1843" s="238"/>
      <c r="M1843" s="239"/>
      <c r="N1843" s="240"/>
      <c r="O1843" s="240"/>
      <c r="P1843" s="240"/>
      <c r="Q1843" s="240"/>
      <c r="R1843" s="240"/>
      <c r="S1843" s="240"/>
      <c r="T1843" s="241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42" t="s">
        <v>160</v>
      </c>
      <c r="AU1843" s="242" t="s">
        <v>89</v>
      </c>
      <c r="AV1843" s="13" t="s">
        <v>87</v>
      </c>
      <c r="AW1843" s="13" t="s">
        <v>34</v>
      </c>
      <c r="AX1843" s="13" t="s">
        <v>79</v>
      </c>
      <c r="AY1843" s="242" t="s">
        <v>151</v>
      </c>
    </row>
    <row r="1844" s="14" customFormat="1">
      <c r="A1844" s="14"/>
      <c r="B1844" s="243"/>
      <c r="C1844" s="244"/>
      <c r="D1844" s="234" t="s">
        <v>160</v>
      </c>
      <c r="E1844" s="245" t="s">
        <v>1</v>
      </c>
      <c r="F1844" s="246" t="s">
        <v>2137</v>
      </c>
      <c r="G1844" s="244"/>
      <c r="H1844" s="247">
        <v>5</v>
      </c>
      <c r="I1844" s="248"/>
      <c r="J1844" s="244"/>
      <c r="K1844" s="244"/>
      <c r="L1844" s="249"/>
      <c r="M1844" s="250"/>
      <c r="N1844" s="251"/>
      <c r="O1844" s="251"/>
      <c r="P1844" s="251"/>
      <c r="Q1844" s="251"/>
      <c r="R1844" s="251"/>
      <c r="S1844" s="251"/>
      <c r="T1844" s="252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3" t="s">
        <v>160</v>
      </c>
      <c r="AU1844" s="253" t="s">
        <v>89</v>
      </c>
      <c r="AV1844" s="14" t="s">
        <v>89</v>
      </c>
      <c r="AW1844" s="14" t="s">
        <v>34</v>
      </c>
      <c r="AX1844" s="14" t="s">
        <v>79</v>
      </c>
      <c r="AY1844" s="253" t="s">
        <v>151</v>
      </c>
    </row>
    <row r="1845" s="14" customFormat="1">
      <c r="A1845" s="14"/>
      <c r="B1845" s="243"/>
      <c r="C1845" s="244"/>
      <c r="D1845" s="234" t="s">
        <v>160</v>
      </c>
      <c r="E1845" s="245" t="s">
        <v>1</v>
      </c>
      <c r="F1845" s="246" t="s">
        <v>2138</v>
      </c>
      <c r="G1845" s="244"/>
      <c r="H1845" s="247">
        <v>6.5</v>
      </c>
      <c r="I1845" s="248"/>
      <c r="J1845" s="244"/>
      <c r="K1845" s="244"/>
      <c r="L1845" s="249"/>
      <c r="M1845" s="250"/>
      <c r="N1845" s="251"/>
      <c r="O1845" s="251"/>
      <c r="P1845" s="251"/>
      <c r="Q1845" s="251"/>
      <c r="R1845" s="251"/>
      <c r="S1845" s="251"/>
      <c r="T1845" s="252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3" t="s">
        <v>160</v>
      </c>
      <c r="AU1845" s="253" t="s">
        <v>89</v>
      </c>
      <c r="AV1845" s="14" t="s">
        <v>89</v>
      </c>
      <c r="AW1845" s="14" t="s">
        <v>34</v>
      </c>
      <c r="AX1845" s="14" t="s">
        <v>79</v>
      </c>
      <c r="AY1845" s="253" t="s">
        <v>151</v>
      </c>
    </row>
    <row r="1846" s="14" customFormat="1">
      <c r="A1846" s="14"/>
      <c r="B1846" s="243"/>
      <c r="C1846" s="244"/>
      <c r="D1846" s="234" t="s">
        <v>160</v>
      </c>
      <c r="E1846" s="245" t="s">
        <v>1</v>
      </c>
      <c r="F1846" s="246" t="s">
        <v>280</v>
      </c>
      <c r="G1846" s="244"/>
      <c r="H1846" s="247">
        <v>0.5</v>
      </c>
      <c r="I1846" s="248"/>
      <c r="J1846" s="244"/>
      <c r="K1846" s="244"/>
      <c r="L1846" s="249"/>
      <c r="M1846" s="250"/>
      <c r="N1846" s="251"/>
      <c r="O1846" s="251"/>
      <c r="P1846" s="251"/>
      <c r="Q1846" s="251"/>
      <c r="R1846" s="251"/>
      <c r="S1846" s="251"/>
      <c r="T1846" s="252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3" t="s">
        <v>160</v>
      </c>
      <c r="AU1846" s="253" t="s">
        <v>89</v>
      </c>
      <c r="AV1846" s="14" t="s">
        <v>89</v>
      </c>
      <c r="AW1846" s="14" t="s">
        <v>34</v>
      </c>
      <c r="AX1846" s="14" t="s">
        <v>79</v>
      </c>
      <c r="AY1846" s="253" t="s">
        <v>151</v>
      </c>
    </row>
    <row r="1847" s="15" customFormat="1">
      <c r="A1847" s="15"/>
      <c r="B1847" s="254"/>
      <c r="C1847" s="255"/>
      <c r="D1847" s="234" t="s">
        <v>160</v>
      </c>
      <c r="E1847" s="256" t="s">
        <v>1</v>
      </c>
      <c r="F1847" s="257" t="s">
        <v>166</v>
      </c>
      <c r="G1847" s="255"/>
      <c r="H1847" s="258">
        <v>12</v>
      </c>
      <c r="I1847" s="259"/>
      <c r="J1847" s="255"/>
      <c r="K1847" s="255"/>
      <c r="L1847" s="260"/>
      <c r="M1847" s="261"/>
      <c r="N1847" s="262"/>
      <c r="O1847" s="262"/>
      <c r="P1847" s="262"/>
      <c r="Q1847" s="262"/>
      <c r="R1847" s="262"/>
      <c r="S1847" s="262"/>
      <c r="T1847" s="263"/>
      <c r="U1847" s="15"/>
      <c r="V1847" s="15"/>
      <c r="W1847" s="15"/>
      <c r="X1847" s="15"/>
      <c r="Y1847" s="15"/>
      <c r="Z1847" s="15"/>
      <c r="AA1847" s="15"/>
      <c r="AB1847" s="15"/>
      <c r="AC1847" s="15"/>
      <c r="AD1847" s="15"/>
      <c r="AE1847" s="15"/>
      <c r="AT1847" s="264" t="s">
        <v>160</v>
      </c>
      <c r="AU1847" s="264" t="s">
        <v>89</v>
      </c>
      <c r="AV1847" s="15" t="s">
        <v>158</v>
      </c>
      <c r="AW1847" s="15" t="s">
        <v>34</v>
      </c>
      <c r="AX1847" s="15" t="s">
        <v>87</v>
      </c>
      <c r="AY1847" s="264" t="s">
        <v>151</v>
      </c>
    </row>
    <row r="1848" s="2" customFormat="1" ht="16.5" customHeight="1">
      <c r="A1848" s="39"/>
      <c r="B1848" s="40"/>
      <c r="C1848" s="265" t="s">
        <v>2139</v>
      </c>
      <c r="D1848" s="265" t="s">
        <v>177</v>
      </c>
      <c r="E1848" s="266" t="s">
        <v>2140</v>
      </c>
      <c r="F1848" s="267" t="s">
        <v>2141</v>
      </c>
      <c r="G1848" s="268" t="s">
        <v>388</v>
      </c>
      <c r="H1848" s="269">
        <v>12</v>
      </c>
      <c r="I1848" s="270"/>
      <c r="J1848" s="271">
        <f>ROUND(I1848*H1848,2)</f>
        <v>0</v>
      </c>
      <c r="K1848" s="267" t="s">
        <v>1</v>
      </c>
      <c r="L1848" s="272"/>
      <c r="M1848" s="273" t="s">
        <v>1</v>
      </c>
      <c r="N1848" s="274" t="s">
        <v>44</v>
      </c>
      <c r="O1848" s="92"/>
      <c r="P1848" s="228">
        <f>O1848*H1848</f>
        <v>0</v>
      </c>
      <c r="Q1848" s="228">
        <v>0.00020000000000000001</v>
      </c>
      <c r="R1848" s="228">
        <f>Q1848*H1848</f>
        <v>0.0024000000000000002</v>
      </c>
      <c r="S1848" s="228">
        <v>0</v>
      </c>
      <c r="T1848" s="229">
        <f>S1848*H1848</f>
        <v>0</v>
      </c>
      <c r="U1848" s="39"/>
      <c r="V1848" s="39"/>
      <c r="W1848" s="39"/>
      <c r="X1848" s="39"/>
      <c r="Y1848" s="39"/>
      <c r="Z1848" s="39"/>
      <c r="AA1848" s="39"/>
      <c r="AB1848" s="39"/>
      <c r="AC1848" s="39"/>
      <c r="AD1848" s="39"/>
      <c r="AE1848" s="39"/>
      <c r="AR1848" s="230" t="s">
        <v>452</v>
      </c>
      <c r="AT1848" s="230" t="s">
        <v>177</v>
      </c>
      <c r="AU1848" s="230" t="s">
        <v>89</v>
      </c>
      <c r="AY1848" s="18" t="s">
        <v>151</v>
      </c>
      <c r="BE1848" s="231">
        <f>IF(N1848="základní",J1848,0)</f>
        <v>0</v>
      </c>
      <c r="BF1848" s="231">
        <f>IF(N1848="snížená",J1848,0)</f>
        <v>0</v>
      </c>
      <c r="BG1848" s="231">
        <f>IF(N1848="zákl. přenesená",J1848,0)</f>
        <v>0</v>
      </c>
      <c r="BH1848" s="231">
        <f>IF(N1848="sníž. přenesená",J1848,0)</f>
        <v>0</v>
      </c>
      <c r="BI1848" s="231">
        <f>IF(N1848="nulová",J1848,0)</f>
        <v>0</v>
      </c>
      <c r="BJ1848" s="18" t="s">
        <v>87</v>
      </c>
      <c r="BK1848" s="231">
        <f>ROUND(I1848*H1848,2)</f>
        <v>0</v>
      </c>
      <c r="BL1848" s="18" t="s">
        <v>209</v>
      </c>
      <c r="BM1848" s="230" t="s">
        <v>2142</v>
      </c>
    </row>
    <row r="1849" s="13" customFormat="1">
      <c r="A1849" s="13"/>
      <c r="B1849" s="232"/>
      <c r="C1849" s="233"/>
      <c r="D1849" s="234" t="s">
        <v>160</v>
      </c>
      <c r="E1849" s="235" t="s">
        <v>1</v>
      </c>
      <c r="F1849" s="236" t="s">
        <v>2143</v>
      </c>
      <c r="G1849" s="233"/>
      <c r="H1849" s="235" t="s">
        <v>1</v>
      </c>
      <c r="I1849" s="237"/>
      <c r="J1849" s="233"/>
      <c r="K1849" s="233"/>
      <c r="L1849" s="238"/>
      <c r="M1849" s="239"/>
      <c r="N1849" s="240"/>
      <c r="O1849" s="240"/>
      <c r="P1849" s="240"/>
      <c r="Q1849" s="240"/>
      <c r="R1849" s="240"/>
      <c r="S1849" s="240"/>
      <c r="T1849" s="241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42" t="s">
        <v>160</v>
      </c>
      <c r="AU1849" s="242" t="s">
        <v>89</v>
      </c>
      <c r="AV1849" s="13" t="s">
        <v>87</v>
      </c>
      <c r="AW1849" s="13" t="s">
        <v>34</v>
      </c>
      <c r="AX1849" s="13" t="s">
        <v>79</v>
      </c>
      <c r="AY1849" s="242" t="s">
        <v>151</v>
      </c>
    </row>
    <row r="1850" s="14" customFormat="1">
      <c r="A1850" s="14"/>
      <c r="B1850" s="243"/>
      <c r="C1850" s="244"/>
      <c r="D1850" s="234" t="s">
        <v>160</v>
      </c>
      <c r="E1850" s="245" t="s">
        <v>1</v>
      </c>
      <c r="F1850" s="246" t="s">
        <v>1957</v>
      </c>
      <c r="G1850" s="244"/>
      <c r="H1850" s="247">
        <v>12</v>
      </c>
      <c r="I1850" s="248"/>
      <c r="J1850" s="244"/>
      <c r="K1850" s="244"/>
      <c r="L1850" s="249"/>
      <c r="M1850" s="250"/>
      <c r="N1850" s="251"/>
      <c r="O1850" s="251"/>
      <c r="P1850" s="251"/>
      <c r="Q1850" s="251"/>
      <c r="R1850" s="251"/>
      <c r="S1850" s="251"/>
      <c r="T1850" s="252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3" t="s">
        <v>160</v>
      </c>
      <c r="AU1850" s="253" t="s">
        <v>89</v>
      </c>
      <c r="AV1850" s="14" t="s">
        <v>89</v>
      </c>
      <c r="AW1850" s="14" t="s">
        <v>34</v>
      </c>
      <c r="AX1850" s="14" t="s">
        <v>87</v>
      </c>
      <c r="AY1850" s="253" t="s">
        <v>151</v>
      </c>
    </row>
    <row r="1851" s="2" customFormat="1" ht="16.5" customHeight="1">
      <c r="A1851" s="39"/>
      <c r="B1851" s="40"/>
      <c r="C1851" s="219" t="s">
        <v>2144</v>
      </c>
      <c r="D1851" s="219" t="s">
        <v>153</v>
      </c>
      <c r="E1851" s="220" t="s">
        <v>2145</v>
      </c>
      <c r="F1851" s="221" t="s">
        <v>2146</v>
      </c>
      <c r="G1851" s="222" t="s">
        <v>388</v>
      </c>
      <c r="H1851" s="223">
        <v>5.5</v>
      </c>
      <c r="I1851" s="224"/>
      <c r="J1851" s="225">
        <f>ROUND(I1851*H1851,2)</f>
        <v>0</v>
      </c>
      <c r="K1851" s="221" t="s">
        <v>157</v>
      </c>
      <c r="L1851" s="45"/>
      <c r="M1851" s="226" t="s">
        <v>1</v>
      </c>
      <c r="N1851" s="227" t="s">
        <v>44</v>
      </c>
      <c r="O1851" s="92"/>
      <c r="P1851" s="228">
        <f>O1851*H1851</f>
        <v>0</v>
      </c>
      <c r="Q1851" s="228">
        <v>0</v>
      </c>
      <c r="R1851" s="228">
        <f>Q1851*H1851</f>
        <v>0</v>
      </c>
      <c r="S1851" s="228">
        <v>0</v>
      </c>
      <c r="T1851" s="229">
        <f>S1851*H1851</f>
        <v>0</v>
      </c>
      <c r="U1851" s="39"/>
      <c r="V1851" s="39"/>
      <c r="W1851" s="39"/>
      <c r="X1851" s="39"/>
      <c r="Y1851" s="39"/>
      <c r="Z1851" s="39"/>
      <c r="AA1851" s="39"/>
      <c r="AB1851" s="39"/>
      <c r="AC1851" s="39"/>
      <c r="AD1851" s="39"/>
      <c r="AE1851" s="39"/>
      <c r="AR1851" s="230" t="s">
        <v>2147</v>
      </c>
      <c r="AT1851" s="230" t="s">
        <v>153</v>
      </c>
      <c r="AU1851" s="230" t="s">
        <v>89</v>
      </c>
      <c r="AY1851" s="18" t="s">
        <v>151</v>
      </c>
      <c r="BE1851" s="231">
        <f>IF(N1851="základní",J1851,0)</f>
        <v>0</v>
      </c>
      <c r="BF1851" s="231">
        <f>IF(N1851="snížená",J1851,0)</f>
        <v>0</v>
      </c>
      <c r="BG1851" s="231">
        <f>IF(N1851="zákl. přenesená",J1851,0)</f>
        <v>0</v>
      </c>
      <c r="BH1851" s="231">
        <f>IF(N1851="sníž. přenesená",J1851,0)</f>
        <v>0</v>
      </c>
      <c r="BI1851" s="231">
        <f>IF(N1851="nulová",J1851,0)</f>
        <v>0</v>
      </c>
      <c r="BJ1851" s="18" t="s">
        <v>87</v>
      </c>
      <c r="BK1851" s="231">
        <f>ROUND(I1851*H1851,2)</f>
        <v>0</v>
      </c>
      <c r="BL1851" s="18" t="s">
        <v>2147</v>
      </c>
      <c r="BM1851" s="230" t="s">
        <v>2148</v>
      </c>
    </row>
    <row r="1852" s="13" customFormat="1">
      <c r="A1852" s="13"/>
      <c r="B1852" s="232"/>
      <c r="C1852" s="233"/>
      <c r="D1852" s="234" t="s">
        <v>160</v>
      </c>
      <c r="E1852" s="235" t="s">
        <v>1</v>
      </c>
      <c r="F1852" s="236" t="s">
        <v>2149</v>
      </c>
      <c r="G1852" s="233"/>
      <c r="H1852" s="235" t="s">
        <v>1</v>
      </c>
      <c r="I1852" s="237"/>
      <c r="J1852" s="233"/>
      <c r="K1852" s="233"/>
      <c r="L1852" s="238"/>
      <c r="M1852" s="239"/>
      <c r="N1852" s="240"/>
      <c r="O1852" s="240"/>
      <c r="P1852" s="240"/>
      <c r="Q1852" s="240"/>
      <c r="R1852" s="240"/>
      <c r="S1852" s="240"/>
      <c r="T1852" s="241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42" t="s">
        <v>160</v>
      </c>
      <c r="AU1852" s="242" t="s">
        <v>89</v>
      </c>
      <c r="AV1852" s="13" t="s">
        <v>87</v>
      </c>
      <c r="AW1852" s="13" t="s">
        <v>34</v>
      </c>
      <c r="AX1852" s="13" t="s">
        <v>79</v>
      </c>
      <c r="AY1852" s="242" t="s">
        <v>151</v>
      </c>
    </row>
    <row r="1853" s="14" customFormat="1">
      <c r="A1853" s="14"/>
      <c r="B1853" s="243"/>
      <c r="C1853" s="244"/>
      <c r="D1853" s="234" t="s">
        <v>160</v>
      </c>
      <c r="E1853" s="245" t="s">
        <v>1</v>
      </c>
      <c r="F1853" s="246" t="s">
        <v>2150</v>
      </c>
      <c r="G1853" s="244"/>
      <c r="H1853" s="247">
        <v>5.5</v>
      </c>
      <c r="I1853" s="248"/>
      <c r="J1853" s="244"/>
      <c r="K1853" s="244"/>
      <c r="L1853" s="249"/>
      <c r="M1853" s="250"/>
      <c r="N1853" s="251"/>
      <c r="O1853" s="251"/>
      <c r="P1853" s="251"/>
      <c r="Q1853" s="251"/>
      <c r="R1853" s="251"/>
      <c r="S1853" s="251"/>
      <c r="T1853" s="252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3" t="s">
        <v>160</v>
      </c>
      <c r="AU1853" s="253" t="s">
        <v>89</v>
      </c>
      <c r="AV1853" s="14" t="s">
        <v>89</v>
      </c>
      <c r="AW1853" s="14" t="s">
        <v>34</v>
      </c>
      <c r="AX1853" s="14" t="s">
        <v>87</v>
      </c>
      <c r="AY1853" s="253" t="s">
        <v>151</v>
      </c>
    </row>
    <row r="1854" s="2" customFormat="1" ht="16.5" customHeight="1">
      <c r="A1854" s="39"/>
      <c r="B1854" s="40"/>
      <c r="C1854" s="219" t="s">
        <v>2151</v>
      </c>
      <c r="D1854" s="219" t="s">
        <v>153</v>
      </c>
      <c r="E1854" s="220" t="s">
        <v>2152</v>
      </c>
      <c r="F1854" s="221" t="s">
        <v>2153</v>
      </c>
      <c r="G1854" s="222" t="s">
        <v>388</v>
      </c>
      <c r="H1854" s="223">
        <v>3.1000000000000001</v>
      </c>
      <c r="I1854" s="224"/>
      <c r="J1854" s="225">
        <f>ROUND(I1854*H1854,2)</f>
        <v>0</v>
      </c>
      <c r="K1854" s="221" t="s">
        <v>157</v>
      </c>
      <c r="L1854" s="45"/>
      <c r="M1854" s="226" t="s">
        <v>1</v>
      </c>
      <c r="N1854" s="227" t="s">
        <v>44</v>
      </c>
      <c r="O1854" s="92"/>
      <c r="P1854" s="228">
        <f>O1854*H1854</f>
        <v>0</v>
      </c>
      <c r="Q1854" s="228">
        <v>0</v>
      </c>
      <c r="R1854" s="228">
        <f>Q1854*H1854</f>
        <v>0</v>
      </c>
      <c r="S1854" s="228">
        <v>0</v>
      </c>
      <c r="T1854" s="229">
        <f>S1854*H1854</f>
        <v>0</v>
      </c>
      <c r="U1854" s="39"/>
      <c r="V1854" s="39"/>
      <c r="W1854" s="39"/>
      <c r="X1854" s="39"/>
      <c r="Y1854" s="39"/>
      <c r="Z1854" s="39"/>
      <c r="AA1854" s="39"/>
      <c r="AB1854" s="39"/>
      <c r="AC1854" s="39"/>
      <c r="AD1854" s="39"/>
      <c r="AE1854" s="39"/>
      <c r="AR1854" s="230" t="s">
        <v>2147</v>
      </c>
      <c r="AT1854" s="230" t="s">
        <v>153</v>
      </c>
      <c r="AU1854" s="230" t="s">
        <v>89</v>
      </c>
      <c r="AY1854" s="18" t="s">
        <v>151</v>
      </c>
      <c r="BE1854" s="231">
        <f>IF(N1854="základní",J1854,0)</f>
        <v>0</v>
      </c>
      <c r="BF1854" s="231">
        <f>IF(N1854="snížená",J1854,0)</f>
        <v>0</v>
      </c>
      <c r="BG1854" s="231">
        <f>IF(N1854="zákl. přenesená",J1854,0)</f>
        <v>0</v>
      </c>
      <c r="BH1854" s="231">
        <f>IF(N1854="sníž. přenesená",J1854,0)</f>
        <v>0</v>
      </c>
      <c r="BI1854" s="231">
        <f>IF(N1854="nulová",J1854,0)</f>
        <v>0</v>
      </c>
      <c r="BJ1854" s="18" t="s">
        <v>87</v>
      </c>
      <c r="BK1854" s="231">
        <f>ROUND(I1854*H1854,2)</f>
        <v>0</v>
      </c>
      <c r="BL1854" s="18" t="s">
        <v>2147</v>
      </c>
      <c r="BM1854" s="230" t="s">
        <v>2154</v>
      </c>
    </row>
    <row r="1855" s="2" customFormat="1">
      <c r="A1855" s="39"/>
      <c r="B1855" s="40"/>
      <c r="C1855" s="265" t="s">
        <v>2155</v>
      </c>
      <c r="D1855" s="265" t="s">
        <v>177</v>
      </c>
      <c r="E1855" s="266" t="s">
        <v>2156</v>
      </c>
      <c r="F1855" s="267" t="s">
        <v>2157</v>
      </c>
      <c r="G1855" s="268" t="s">
        <v>232</v>
      </c>
      <c r="H1855" s="269">
        <v>1</v>
      </c>
      <c r="I1855" s="270"/>
      <c r="J1855" s="271">
        <f>ROUND(I1855*H1855,2)</f>
        <v>0</v>
      </c>
      <c r="K1855" s="267" t="s">
        <v>1</v>
      </c>
      <c r="L1855" s="272"/>
      <c r="M1855" s="273" t="s">
        <v>1</v>
      </c>
      <c r="N1855" s="274" t="s">
        <v>44</v>
      </c>
      <c r="O1855" s="92"/>
      <c r="P1855" s="228">
        <f>O1855*H1855</f>
        <v>0</v>
      </c>
      <c r="Q1855" s="228">
        <v>0.11</v>
      </c>
      <c r="R1855" s="228">
        <f>Q1855*H1855</f>
        <v>0.11</v>
      </c>
      <c r="S1855" s="228">
        <v>0</v>
      </c>
      <c r="T1855" s="229">
        <f>S1855*H1855</f>
        <v>0</v>
      </c>
      <c r="U1855" s="39"/>
      <c r="V1855" s="39"/>
      <c r="W1855" s="39"/>
      <c r="X1855" s="39"/>
      <c r="Y1855" s="39"/>
      <c r="Z1855" s="39"/>
      <c r="AA1855" s="39"/>
      <c r="AB1855" s="39"/>
      <c r="AC1855" s="39"/>
      <c r="AD1855" s="39"/>
      <c r="AE1855" s="39"/>
      <c r="AR1855" s="230" t="s">
        <v>2147</v>
      </c>
      <c r="AT1855" s="230" t="s">
        <v>177</v>
      </c>
      <c r="AU1855" s="230" t="s">
        <v>89</v>
      </c>
      <c r="AY1855" s="18" t="s">
        <v>151</v>
      </c>
      <c r="BE1855" s="231">
        <f>IF(N1855="základní",J1855,0)</f>
        <v>0</v>
      </c>
      <c r="BF1855" s="231">
        <f>IF(N1855="snížená",J1855,0)</f>
        <v>0</v>
      </c>
      <c r="BG1855" s="231">
        <f>IF(N1855="zákl. přenesená",J1855,0)</f>
        <v>0</v>
      </c>
      <c r="BH1855" s="231">
        <f>IF(N1855="sníž. přenesená",J1855,0)</f>
        <v>0</v>
      </c>
      <c r="BI1855" s="231">
        <f>IF(N1855="nulová",J1855,0)</f>
        <v>0</v>
      </c>
      <c r="BJ1855" s="18" t="s">
        <v>87</v>
      </c>
      <c r="BK1855" s="231">
        <f>ROUND(I1855*H1855,2)</f>
        <v>0</v>
      </c>
      <c r="BL1855" s="18" t="s">
        <v>2147</v>
      </c>
      <c r="BM1855" s="230" t="s">
        <v>2158</v>
      </c>
    </row>
    <row r="1856" s="13" customFormat="1">
      <c r="A1856" s="13"/>
      <c r="B1856" s="232"/>
      <c r="C1856" s="233"/>
      <c r="D1856" s="234" t="s">
        <v>160</v>
      </c>
      <c r="E1856" s="235" t="s">
        <v>1</v>
      </c>
      <c r="F1856" s="236" t="s">
        <v>2159</v>
      </c>
      <c r="G1856" s="233"/>
      <c r="H1856" s="235" t="s">
        <v>1</v>
      </c>
      <c r="I1856" s="237"/>
      <c r="J1856" s="233"/>
      <c r="K1856" s="233"/>
      <c r="L1856" s="238"/>
      <c r="M1856" s="239"/>
      <c r="N1856" s="240"/>
      <c r="O1856" s="240"/>
      <c r="P1856" s="240"/>
      <c r="Q1856" s="240"/>
      <c r="R1856" s="240"/>
      <c r="S1856" s="240"/>
      <c r="T1856" s="241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42" t="s">
        <v>160</v>
      </c>
      <c r="AU1856" s="242" t="s">
        <v>89</v>
      </c>
      <c r="AV1856" s="13" t="s">
        <v>87</v>
      </c>
      <c r="AW1856" s="13" t="s">
        <v>34</v>
      </c>
      <c r="AX1856" s="13" t="s">
        <v>79</v>
      </c>
      <c r="AY1856" s="242" t="s">
        <v>151</v>
      </c>
    </row>
    <row r="1857" s="14" customFormat="1">
      <c r="A1857" s="14"/>
      <c r="B1857" s="243"/>
      <c r="C1857" s="244"/>
      <c r="D1857" s="234" t="s">
        <v>160</v>
      </c>
      <c r="E1857" s="245" t="s">
        <v>1</v>
      </c>
      <c r="F1857" s="246" t="s">
        <v>87</v>
      </c>
      <c r="G1857" s="244"/>
      <c r="H1857" s="247">
        <v>1</v>
      </c>
      <c r="I1857" s="248"/>
      <c r="J1857" s="244"/>
      <c r="K1857" s="244"/>
      <c r="L1857" s="249"/>
      <c r="M1857" s="250"/>
      <c r="N1857" s="251"/>
      <c r="O1857" s="251"/>
      <c r="P1857" s="251"/>
      <c r="Q1857" s="251"/>
      <c r="R1857" s="251"/>
      <c r="S1857" s="251"/>
      <c r="T1857" s="252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3" t="s">
        <v>160</v>
      </c>
      <c r="AU1857" s="253" t="s">
        <v>89</v>
      </c>
      <c r="AV1857" s="14" t="s">
        <v>89</v>
      </c>
      <c r="AW1857" s="14" t="s">
        <v>34</v>
      </c>
      <c r="AX1857" s="14" t="s">
        <v>87</v>
      </c>
      <c r="AY1857" s="253" t="s">
        <v>151</v>
      </c>
    </row>
    <row r="1858" s="2" customFormat="1" ht="16.5" customHeight="1">
      <c r="A1858" s="39"/>
      <c r="B1858" s="40"/>
      <c r="C1858" s="219" t="s">
        <v>2160</v>
      </c>
      <c r="D1858" s="219" t="s">
        <v>153</v>
      </c>
      <c r="E1858" s="220" t="s">
        <v>2161</v>
      </c>
      <c r="F1858" s="221" t="s">
        <v>2162</v>
      </c>
      <c r="G1858" s="222" t="s">
        <v>180</v>
      </c>
      <c r="H1858" s="223">
        <v>0.41599999999999998</v>
      </c>
      <c r="I1858" s="224"/>
      <c r="J1858" s="225">
        <f>ROUND(I1858*H1858,2)</f>
        <v>0</v>
      </c>
      <c r="K1858" s="221" t="s">
        <v>157</v>
      </c>
      <c r="L1858" s="45"/>
      <c r="M1858" s="226" t="s">
        <v>1</v>
      </c>
      <c r="N1858" s="227" t="s">
        <v>44</v>
      </c>
      <c r="O1858" s="92"/>
      <c r="P1858" s="228">
        <f>O1858*H1858</f>
        <v>0</v>
      </c>
      <c r="Q1858" s="228">
        <v>0</v>
      </c>
      <c r="R1858" s="228">
        <f>Q1858*H1858</f>
        <v>0</v>
      </c>
      <c r="S1858" s="228">
        <v>0</v>
      </c>
      <c r="T1858" s="229">
        <f>S1858*H1858</f>
        <v>0</v>
      </c>
      <c r="U1858" s="39"/>
      <c r="V1858" s="39"/>
      <c r="W1858" s="39"/>
      <c r="X1858" s="39"/>
      <c r="Y1858" s="39"/>
      <c r="Z1858" s="39"/>
      <c r="AA1858" s="39"/>
      <c r="AB1858" s="39"/>
      <c r="AC1858" s="39"/>
      <c r="AD1858" s="39"/>
      <c r="AE1858" s="39"/>
      <c r="AR1858" s="230" t="s">
        <v>2147</v>
      </c>
      <c r="AT1858" s="230" t="s">
        <v>153</v>
      </c>
      <c r="AU1858" s="230" t="s">
        <v>89</v>
      </c>
      <c r="AY1858" s="18" t="s">
        <v>151</v>
      </c>
      <c r="BE1858" s="231">
        <f>IF(N1858="základní",J1858,0)</f>
        <v>0</v>
      </c>
      <c r="BF1858" s="231">
        <f>IF(N1858="snížená",J1858,0)</f>
        <v>0</v>
      </c>
      <c r="BG1858" s="231">
        <f>IF(N1858="zákl. přenesená",J1858,0)</f>
        <v>0</v>
      </c>
      <c r="BH1858" s="231">
        <f>IF(N1858="sníž. přenesená",J1858,0)</f>
        <v>0</v>
      </c>
      <c r="BI1858" s="231">
        <f>IF(N1858="nulová",J1858,0)</f>
        <v>0</v>
      </c>
      <c r="BJ1858" s="18" t="s">
        <v>87</v>
      </c>
      <c r="BK1858" s="231">
        <f>ROUND(I1858*H1858,2)</f>
        <v>0</v>
      </c>
      <c r="BL1858" s="18" t="s">
        <v>2147</v>
      </c>
      <c r="BM1858" s="230" t="s">
        <v>2163</v>
      </c>
    </row>
    <row r="1859" s="12" customFormat="1" ht="22.8" customHeight="1">
      <c r="A1859" s="12"/>
      <c r="B1859" s="203"/>
      <c r="C1859" s="204"/>
      <c r="D1859" s="205" t="s">
        <v>78</v>
      </c>
      <c r="E1859" s="217" t="s">
        <v>2164</v>
      </c>
      <c r="F1859" s="217" t="s">
        <v>2165</v>
      </c>
      <c r="G1859" s="204"/>
      <c r="H1859" s="204"/>
      <c r="I1859" s="207"/>
      <c r="J1859" s="218">
        <f>BK1859</f>
        <v>0</v>
      </c>
      <c r="K1859" s="204"/>
      <c r="L1859" s="209"/>
      <c r="M1859" s="210"/>
      <c r="N1859" s="211"/>
      <c r="O1859" s="211"/>
      <c r="P1859" s="212">
        <f>SUM(P1860:P1924)</f>
        <v>0</v>
      </c>
      <c r="Q1859" s="211"/>
      <c r="R1859" s="212">
        <f>SUM(R1860:R1924)</f>
        <v>2.7195119999999995</v>
      </c>
      <c r="S1859" s="211"/>
      <c r="T1859" s="213">
        <f>SUM(T1860:T1924)</f>
        <v>0</v>
      </c>
      <c r="U1859" s="12"/>
      <c r="V1859" s="12"/>
      <c r="W1859" s="12"/>
      <c r="X1859" s="12"/>
      <c r="Y1859" s="12"/>
      <c r="Z1859" s="12"/>
      <c r="AA1859" s="12"/>
      <c r="AB1859" s="12"/>
      <c r="AC1859" s="12"/>
      <c r="AD1859" s="12"/>
      <c r="AE1859" s="12"/>
      <c r="AR1859" s="214" t="s">
        <v>89</v>
      </c>
      <c r="AT1859" s="215" t="s">
        <v>78</v>
      </c>
      <c r="AU1859" s="215" t="s">
        <v>87</v>
      </c>
      <c r="AY1859" s="214" t="s">
        <v>151</v>
      </c>
      <c r="BK1859" s="216">
        <f>SUM(BK1860:BK1924)</f>
        <v>0</v>
      </c>
    </row>
    <row r="1860" s="2" customFormat="1" ht="21.75" customHeight="1">
      <c r="A1860" s="39"/>
      <c r="B1860" s="40"/>
      <c r="C1860" s="219" t="s">
        <v>2166</v>
      </c>
      <c r="D1860" s="219" t="s">
        <v>153</v>
      </c>
      <c r="E1860" s="220" t="s">
        <v>2167</v>
      </c>
      <c r="F1860" s="221" t="s">
        <v>2168</v>
      </c>
      <c r="G1860" s="222" t="s">
        <v>388</v>
      </c>
      <c r="H1860" s="223">
        <v>57</v>
      </c>
      <c r="I1860" s="224"/>
      <c r="J1860" s="225">
        <f>ROUND(I1860*H1860,2)</f>
        <v>0</v>
      </c>
      <c r="K1860" s="221" t="s">
        <v>157</v>
      </c>
      <c r="L1860" s="45"/>
      <c r="M1860" s="226" t="s">
        <v>1</v>
      </c>
      <c r="N1860" s="227" t="s">
        <v>44</v>
      </c>
      <c r="O1860" s="92"/>
      <c r="P1860" s="228">
        <f>O1860*H1860</f>
        <v>0</v>
      </c>
      <c r="Q1860" s="228">
        <v>0.00058</v>
      </c>
      <c r="R1860" s="228">
        <f>Q1860*H1860</f>
        <v>0.033059999999999999</v>
      </c>
      <c r="S1860" s="228">
        <v>0</v>
      </c>
      <c r="T1860" s="229">
        <f>S1860*H1860</f>
        <v>0</v>
      </c>
      <c r="U1860" s="39"/>
      <c r="V1860" s="39"/>
      <c r="W1860" s="39"/>
      <c r="X1860" s="39"/>
      <c r="Y1860" s="39"/>
      <c r="Z1860" s="39"/>
      <c r="AA1860" s="39"/>
      <c r="AB1860" s="39"/>
      <c r="AC1860" s="39"/>
      <c r="AD1860" s="39"/>
      <c r="AE1860" s="39"/>
      <c r="AR1860" s="230" t="s">
        <v>209</v>
      </c>
      <c r="AT1860" s="230" t="s">
        <v>153</v>
      </c>
      <c r="AU1860" s="230" t="s">
        <v>89</v>
      </c>
      <c r="AY1860" s="18" t="s">
        <v>151</v>
      </c>
      <c r="BE1860" s="231">
        <f>IF(N1860="základní",J1860,0)</f>
        <v>0</v>
      </c>
      <c r="BF1860" s="231">
        <f>IF(N1860="snížená",J1860,0)</f>
        <v>0</v>
      </c>
      <c r="BG1860" s="231">
        <f>IF(N1860="zákl. přenesená",J1860,0)</f>
        <v>0</v>
      </c>
      <c r="BH1860" s="231">
        <f>IF(N1860="sníž. přenesená",J1860,0)</f>
        <v>0</v>
      </c>
      <c r="BI1860" s="231">
        <f>IF(N1860="nulová",J1860,0)</f>
        <v>0</v>
      </c>
      <c r="BJ1860" s="18" t="s">
        <v>87</v>
      </c>
      <c r="BK1860" s="231">
        <f>ROUND(I1860*H1860,2)</f>
        <v>0</v>
      </c>
      <c r="BL1860" s="18" t="s">
        <v>209</v>
      </c>
      <c r="BM1860" s="230" t="s">
        <v>2169</v>
      </c>
    </row>
    <row r="1861" s="13" customFormat="1">
      <c r="A1861" s="13"/>
      <c r="B1861" s="232"/>
      <c r="C1861" s="233"/>
      <c r="D1861" s="234" t="s">
        <v>160</v>
      </c>
      <c r="E1861" s="235" t="s">
        <v>1</v>
      </c>
      <c r="F1861" s="236" t="s">
        <v>2170</v>
      </c>
      <c r="G1861" s="233"/>
      <c r="H1861" s="235" t="s">
        <v>1</v>
      </c>
      <c r="I1861" s="237"/>
      <c r="J1861" s="233"/>
      <c r="K1861" s="233"/>
      <c r="L1861" s="238"/>
      <c r="M1861" s="239"/>
      <c r="N1861" s="240"/>
      <c r="O1861" s="240"/>
      <c r="P1861" s="240"/>
      <c r="Q1861" s="240"/>
      <c r="R1861" s="240"/>
      <c r="S1861" s="240"/>
      <c r="T1861" s="241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42" t="s">
        <v>160</v>
      </c>
      <c r="AU1861" s="242" t="s">
        <v>89</v>
      </c>
      <c r="AV1861" s="13" t="s">
        <v>87</v>
      </c>
      <c r="AW1861" s="13" t="s">
        <v>34</v>
      </c>
      <c r="AX1861" s="13" t="s">
        <v>79</v>
      </c>
      <c r="AY1861" s="242" t="s">
        <v>151</v>
      </c>
    </row>
    <row r="1862" s="14" customFormat="1">
      <c r="A1862" s="14"/>
      <c r="B1862" s="243"/>
      <c r="C1862" s="244"/>
      <c r="D1862" s="234" t="s">
        <v>160</v>
      </c>
      <c r="E1862" s="245" t="s">
        <v>1</v>
      </c>
      <c r="F1862" s="246" t="s">
        <v>2171</v>
      </c>
      <c r="G1862" s="244"/>
      <c r="H1862" s="247">
        <v>51.200000000000003</v>
      </c>
      <c r="I1862" s="248"/>
      <c r="J1862" s="244"/>
      <c r="K1862" s="244"/>
      <c r="L1862" s="249"/>
      <c r="M1862" s="250"/>
      <c r="N1862" s="251"/>
      <c r="O1862" s="251"/>
      <c r="P1862" s="251"/>
      <c r="Q1862" s="251"/>
      <c r="R1862" s="251"/>
      <c r="S1862" s="251"/>
      <c r="T1862" s="252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3" t="s">
        <v>160</v>
      </c>
      <c r="AU1862" s="253" t="s">
        <v>89</v>
      </c>
      <c r="AV1862" s="14" t="s">
        <v>89</v>
      </c>
      <c r="AW1862" s="14" t="s">
        <v>34</v>
      </c>
      <c r="AX1862" s="14" t="s">
        <v>79</v>
      </c>
      <c r="AY1862" s="253" t="s">
        <v>151</v>
      </c>
    </row>
    <row r="1863" s="14" customFormat="1">
      <c r="A1863" s="14"/>
      <c r="B1863" s="243"/>
      <c r="C1863" s="244"/>
      <c r="D1863" s="234" t="s">
        <v>160</v>
      </c>
      <c r="E1863" s="245" t="s">
        <v>1</v>
      </c>
      <c r="F1863" s="246" t="s">
        <v>2172</v>
      </c>
      <c r="G1863" s="244"/>
      <c r="H1863" s="247">
        <v>5.7999999999999998</v>
      </c>
      <c r="I1863" s="248"/>
      <c r="J1863" s="244"/>
      <c r="K1863" s="244"/>
      <c r="L1863" s="249"/>
      <c r="M1863" s="250"/>
      <c r="N1863" s="251"/>
      <c r="O1863" s="251"/>
      <c r="P1863" s="251"/>
      <c r="Q1863" s="251"/>
      <c r="R1863" s="251"/>
      <c r="S1863" s="251"/>
      <c r="T1863" s="252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3" t="s">
        <v>160</v>
      </c>
      <c r="AU1863" s="253" t="s">
        <v>89</v>
      </c>
      <c r="AV1863" s="14" t="s">
        <v>89</v>
      </c>
      <c r="AW1863" s="14" t="s">
        <v>34</v>
      </c>
      <c r="AX1863" s="14" t="s">
        <v>79</v>
      </c>
      <c r="AY1863" s="253" t="s">
        <v>151</v>
      </c>
    </row>
    <row r="1864" s="15" customFormat="1">
      <c r="A1864" s="15"/>
      <c r="B1864" s="254"/>
      <c r="C1864" s="255"/>
      <c r="D1864" s="234" t="s">
        <v>160</v>
      </c>
      <c r="E1864" s="256" t="s">
        <v>1</v>
      </c>
      <c r="F1864" s="257" t="s">
        <v>166</v>
      </c>
      <c r="G1864" s="255"/>
      <c r="H1864" s="258">
        <v>57</v>
      </c>
      <c r="I1864" s="259"/>
      <c r="J1864" s="255"/>
      <c r="K1864" s="255"/>
      <c r="L1864" s="260"/>
      <c r="M1864" s="261"/>
      <c r="N1864" s="262"/>
      <c r="O1864" s="262"/>
      <c r="P1864" s="262"/>
      <c r="Q1864" s="262"/>
      <c r="R1864" s="262"/>
      <c r="S1864" s="262"/>
      <c r="T1864" s="263"/>
      <c r="U1864" s="15"/>
      <c r="V1864" s="15"/>
      <c r="W1864" s="15"/>
      <c r="X1864" s="15"/>
      <c r="Y1864" s="15"/>
      <c r="Z1864" s="15"/>
      <c r="AA1864" s="15"/>
      <c r="AB1864" s="15"/>
      <c r="AC1864" s="15"/>
      <c r="AD1864" s="15"/>
      <c r="AE1864" s="15"/>
      <c r="AT1864" s="264" t="s">
        <v>160</v>
      </c>
      <c r="AU1864" s="264" t="s">
        <v>89</v>
      </c>
      <c r="AV1864" s="15" t="s">
        <v>158</v>
      </c>
      <c r="AW1864" s="15" t="s">
        <v>34</v>
      </c>
      <c r="AX1864" s="15" t="s">
        <v>87</v>
      </c>
      <c r="AY1864" s="264" t="s">
        <v>151</v>
      </c>
    </row>
    <row r="1865" s="2" customFormat="1" ht="16.5" customHeight="1">
      <c r="A1865" s="39"/>
      <c r="B1865" s="40"/>
      <c r="C1865" s="265" t="s">
        <v>2173</v>
      </c>
      <c r="D1865" s="265" t="s">
        <v>177</v>
      </c>
      <c r="E1865" s="266" t="s">
        <v>2174</v>
      </c>
      <c r="F1865" s="267" t="s">
        <v>2175</v>
      </c>
      <c r="G1865" s="268" t="s">
        <v>388</v>
      </c>
      <c r="H1865" s="269">
        <v>63</v>
      </c>
      <c r="I1865" s="270"/>
      <c r="J1865" s="271">
        <f>ROUND(I1865*H1865,2)</f>
        <v>0</v>
      </c>
      <c r="K1865" s="267" t="s">
        <v>1</v>
      </c>
      <c r="L1865" s="272"/>
      <c r="M1865" s="273" t="s">
        <v>1</v>
      </c>
      <c r="N1865" s="274" t="s">
        <v>44</v>
      </c>
      <c r="O1865" s="92"/>
      <c r="P1865" s="228">
        <f>O1865*H1865</f>
        <v>0</v>
      </c>
      <c r="Q1865" s="228">
        <v>0.0025000000000000001</v>
      </c>
      <c r="R1865" s="228">
        <f>Q1865*H1865</f>
        <v>0.1575</v>
      </c>
      <c r="S1865" s="228">
        <v>0</v>
      </c>
      <c r="T1865" s="229">
        <f>S1865*H1865</f>
        <v>0</v>
      </c>
      <c r="U1865" s="39"/>
      <c r="V1865" s="39"/>
      <c r="W1865" s="39"/>
      <c r="X1865" s="39"/>
      <c r="Y1865" s="39"/>
      <c r="Z1865" s="39"/>
      <c r="AA1865" s="39"/>
      <c r="AB1865" s="39"/>
      <c r="AC1865" s="39"/>
      <c r="AD1865" s="39"/>
      <c r="AE1865" s="39"/>
      <c r="AR1865" s="230" t="s">
        <v>452</v>
      </c>
      <c r="AT1865" s="230" t="s">
        <v>177</v>
      </c>
      <c r="AU1865" s="230" t="s">
        <v>89</v>
      </c>
      <c r="AY1865" s="18" t="s">
        <v>151</v>
      </c>
      <c r="BE1865" s="231">
        <f>IF(N1865="základní",J1865,0)</f>
        <v>0</v>
      </c>
      <c r="BF1865" s="231">
        <f>IF(N1865="snížená",J1865,0)</f>
        <v>0</v>
      </c>
      <c r="BG1865" s="231">
        <f>IF(N1865="zákl. přenesená",J1865,0)</f>
        <v>0</v>
      </c>
      <c r="BH1865" s="231">
        <f>IF(N1865="sníž. přenesená",J1865,0)</f>
        <v>0</v>
      </c>
      <c r="BI1865" s="231">
        <f>IF(N1865="nulová",J1865,0)</f>
        <v>0</v>
      </c>
      <c r="BJ1865" s="18" t="s">
        <v>87</v>
      </c>
      <c r="BK1865" s="231">
        <f>ROUND(I1865*H1865,2)</f>
        <v>0</v>
      </c>
      <c r="BL1865" s="18" t="s">
        <v>209</v>
      </c>
      <c r="BM1865" s="230" t="s">
        <v>2176</v>
      </c>
    </row>
    <row r="1866" s="13" customFormat="1">
      <c r="A1866" s="13"/>
      <c r="B1866" s="232"/>
      <c r="C1866" s="233"/>
      <c r="D1866" s="234" t="s">
        <v>160</v>
      </c>
      <c r="E1866" s="235" t="s">
        <v>1</v>
      </c>
      <c r="F1866" s="236" t="s">
        <v>2177</v>
      </c>
      <c r="G1866" s="233"/>
      <c r="H1866" s="235" t="s">
        <v>1</v>
      </c>
      <c r="I1866" s="237"/>
      <c r="J1866" s="233"/>
      <c r="K1866" s="233"/>
      <c r="L1866" s="238"/>
      <c r="M1866" s="239"/>
      <c r="N1866" s="240"/>
      <c r="O1866" s="240"/>
      <c r="P1866" s="240"/>
      <c r="Q1866" s="240"/>
      <c r="R1866" s="240"/>
      <c r="S1866" s="240"/>
      <c r="T1866" s="241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42" t="s">
        <v>160</v>
      </c>
      <c r="AU1866" s="242" t="s">
        <v>89</v>
      </c>
      <c r="AV1866" s="13" t="s">
        <v>87</v>
      </c>
      <c r="AW1866" s="13" t="s">
        <v>34</v>
      </c>
      <c r="AX1866" s="13" t="s">
        <v>79</v>
      </c>
      <c r="AY1866" s="242" t="s">
        <v>151</v>
      </c>
    </row>
    <row r="1867" s="13" customFormat="1">
      <c r="A1867" s="13"/>
      <c r="B1867" s="232"/>
      <c r="C1867" s="233"/>
      <c r="D1867" s="234" t="s">
        <v>160</v>
      </c>
      <c r="E1867" s="235" t="s">
        <v>1</v>
      </c>
      <c r="F1867" s="236" t="s">
        <v>2178</v>
      </c>
      <c r="G1867" s="233"/>
      <c r="H1867" s="235" t="s">
        <v>1</v>
      </c>
      <c r="I1867" s="237"/>
      <c r="J1867" s="233"/>
      <c r="K1867" s="233"/>
      <c r="L1867" s="238"/>
      <c r="M1867" s="239"/>
      <c r="N1867" s="240"/>
      <c r="O1867" s="240"/>
      <c r="P1867" s="240"/>
      <c r="Q1867" s="240"/>
      <c r="R1867" s="240"/>
      <c r="S1867" s="240"/>
      <c r="T1867" s="241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42" t="s">
        <v>160</v>
      </c>
      <c r="AU1867" s="242" t="s">
        <v>89</v>
      </c>
      <c r="AV1867" s="13" t="s">
        <v>87</v>
      </c>
      <c r="AW1867" s="13" t="s">
        <v>34</v>
      </c>
      <c r="AX1867" s="13" t="s">
        <v>79</v>
      </c>
      <c r="AY1867" s="242" t="s">
        <v>151</v>
      </c>
    </row>
    <row r="1868" s="13" customFormat="1">
      <c r="A1868" s="13"/>
      <c r="B1868" s="232"/>
      <c r="C1868" s="233"/>
      <c r="D1868" s="234" t="s">
        <v>160</v>
      </c>
      <c r="E1868" s="235" t="s">
        <v>1</v>
      </c>
      <c r="F1868" s="236" t="s">
        <v>2179</v>
      </c>
      <c r="G1868" s="233"/>
      <c r="H1868" s="235" t="s">
        <v>1</v>
      </c>
      <c r="I1868" s="237"/>
      <c r="J1868" s="233"/>
      <c r="K1868" s="233"/>
      <c r="L1868" s="238"/>
      <c r="M1868" s="239"/>
      <c r="N1868" s="240"/>
      <c r="O1868" s="240"/>
      <c r="P1868" s="240"/>
      <c r="Q1868" s="240"/>
      <c r="R1868" s="240"/>
      <c r="S1868" s="240"/>
      <c r="T1868" s="241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42" t="s">
        <v>160</v>
      </c>
      <c r="AU1868" s="242" t="s">
        <v>89</v>
      </c>
      <c r="AV1868" s="13" t="s">
        <v>87</v>
      </c>
      <c r="AW1868" s="13" t="s">
        <v>34</v>
      </c>
      <c r="AX1868" s="13" t="s">
        <v>79</v>
      </c>
      <c r="AY1868" s="242" t="s">
        <v>151</v>
      </c>
    </row>
    <row r="1869" s="14" customFormat="1">
      <c r="A1869" s="14"/>
      <c r="B1869" s="243"/>
      <c r="C1869" s="244"/>
      <c r="D1869" s="234" t="s">
        <v>160</v>
      </c>
      <c r="E1869" s="245" t="s">
        <v>1</v>
      </c>
      <c r="F1869" s="246" t="s">
        <v>2180</v>
      </c>
      <c r="G1869" s="244"/>
      <c r="H1869" s="247">
        <v>63</v>
      </c>
      <c r="I1869" s="248"/>
      <c r="J1869" s="244"/>
      <c r="K1869" s="244"/>
      <c r="L1869" s="249"/>
      <c r="M1869" s="250"/>
      <c r="N1869" s="251"/>
      <c r="O1869" s="251"/>
      <c r="P1869" s="251"/>
      <c r="Q1869" s="251"/>
      <c r="R1869" s="251"/>
      <c r="S1869" s="251"/>
      <c r="T1869" s="252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3" t="s">
        <v>160</v>
      </c>
      <c r="AU1869" s="253" t="s">
        <v>89</v>
      </c>
      <c r="AV1869" s="14" t="s">
        <v>89</v>
      </c>
      <c r="AW1869" s="14" t="s">
        <v>34</v>
      </c>
      <c r="AX1869" s="14" t="s">
        <v>87</v>
      </c>
      <c r="AY1869" s="253" t="s">
        <v>151</v>
      </c>
    </row>
    <row r="1870" s="13" customFormat="1">
      <c r="A1870" s="13"/>
      <c r="B1870" s="232"/>
      <c r="C1870" s="233"/>
      <c r="D1870" s="234" t="s">
        <v>160</v>
      </c>
      <c r="E1870" s="235" t="s">
        <v>1</v>
      </c>
      <c r="F1870" s="236" t="s">
        <v>167</v>
      </c>
      <c r="G1870" s="233"/>
      <c r="H1870" s="235" t="s">
        <v>1</v>
      </c>
      <c r="I1870" s="237"/>
      <c r="J1870" s="233"/>
      <c r="K1870" s="233"/>
      <c r="L1870" s="238"/>
      <c r="M1870" s="239"/>
      <c r="N1870" s="240"/>
      <c r="O1870" s="240"/>
      <c r="P1870" s="240"/>
      <c r="Q1870" s="240"/>
      <c r="R1870" s="240"/>
      <c r="S1870" s="240"/>
      <c r="T1870" s="241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42" t="s">
        <v>160</v>
      </c>
      <c r="AU1870" s="242" t="s">
        <v>89</v>
      </c>
      <c r="AV1870" s="13" t="s">
        <v>87</v>
      </c>
      <c r="AW1870" s="13" t="s">
        <v>34</v>
      </c>
      <c r="AX1870" s="13" t="s">
        <v>79</v>
      </c>
      <c r="AY1870" s="242" t="s">
        <v>151</v>
      </c>
    </row>
    <row r="1871" s="13" customFormat="1">
      <c r="A1871" s="13"/>
      <c r="B1871" s="232"/>
      <c r="C1871" s="233"/>
      <c r="D1871" s="234" t="s">
        <v>160</v>
      </c>
      <c r="E1871" s="235" t="s">
        <v>1</v>
      </c>
      <c r="F1871" s="236" t="s">
        <v>2181</v>
      </c>
      <c r="G1871" s="233"/>
      <c r="H1871" s="235" t="s">
        <v>1</v>
      </c>
      <c r="I1871" s="237"/>
      <c r="J1871" s="233"/>
      <c r="K1871" s="233"/>
      <c r="L1871" s="238"/>
      <c r="M1871" s="239"/>
      <c r="N1871" s="240"/>
      <c r="O1871" s="240"/>
      <c r="P1871" s="240"/>
      <c r="Q1871" s="240"/>
      <c r="R1871" s="240"/>
      <c r="S1871" s="240"/>
      <c r="T1871" s="241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42" t="s">
        <v>160</v>
      </c>
      <c r="AU1871" s="242" t="s">
        <v>89</v>
      </c>
      <c r="AV1871" s="13" t="s">
        <v>87</v>
      </c>
      <c r="AW1871" s="13" t="s">
        <v>34</v>
      </c>
      <c r="AX1871" s="13" t="s">
        <v>79</v>
      </c>
      <c r="AY1871" s="242" t="s">
        <v>151</v>
      </c>
    </row>
    <row r="1872" s="2" customFormat="1">
      <c r="A1872" s="39"/>
      <c r="B1872" s="40"/>
      <c r="C1872" s="219" t="s">
        <v>2182</v>
      </c>
      <c r="D1872" s="219" t="s">
        <v>153</v>
      </c>
      <c r="E1872" s="220" t="s">
        <v>2183</v>
      </c>
      <c r="F1872" s="221" t="s">
        <v>2184</v>
      </c>
      <c r="G1872" s="222" t="s">
        <v>208</v>
      </c>
      <c r="H1872" s="223">
        <v>41</v>
      </c>
      <c r="I1872" s="224"/>
      <c r="J1872" s="225">
        <f>ROUND(I1872*H1872,2)</f>
        <v>0</v>
      </c>
      <c r="K1872" s="221" t="s">
        <v>157</v>
      </c>
      <c r="L1872" s="45"/>
      <c r="M1872" s="226" t="s">
        <v>1</v>
      </c>
      <c r="N1872" s="227" t="s">
        <v>44</v>
      </c>
      <c r="O1872" s="92"/>
      <c r="P1872" s="228">
        <f>O1872*H1872</f>
        <v>0</v>
      </c>
      <c r="Q1872" s="228">
        <v>0.0089999999999999993</v>
      </c>
      <c r="R1872" s="228">
        <f>Q1872*H1872</f>
        <v>0.36899999999999999</v>
      </c>
      <c r="S1872" s="228">
        <v>0</v>
      </c>
      <c r="T1872" s="229">
        <f>S1872*H1872</f>
        <v>0</v>
      </c>
      <c r="U1872" s="39"/>
      <c r="V1872" s="39"/>
      <c r="W1872" s="39"/>
      <c r="X1872" s="39"/>
      <c r="Y1872" s="39"/>
      <c r="Z1872" s="39"/>
      <c r="AA1872" s="39"/>
      <c r="AB1872" s="39"/>
      <c r="AC1872" s="39"/>
      <c r="AD1872" s="39"/>
      <c r="AE1872" s="39"/>
      <c r="AR1872" s="230" t="s">
        <v>209</v>
      </c>
      <c r="AT1872" s="230" t="s">
        <v>153</v>
      </c>
      <c r="AU1872" s="230" t="s">
        <v>89</v>
      </c>
      <c r="AY1872" s="18" t="s">
        <v>151</v>
      </c>
      <c r="BE1872" s="231">
        <f>IF(N1872="základní",J1872,0)</f>
        <v>0</v>
      </c>
      <c r="BF1872" s="231">
        <f>IF(N1872="snížená",J1872,0)</f>
        <v>0</v>
      </c>
      <c r="BG1872" s="231">
        <f>IF(N1872="zákl. přenesená",J1872,0)</f>
        <v>0</v>
      </c>
      <c r="BH1872" s="231">
        <f>IF(N1872="sníž. přenesená",J1872,0)</f>
        <v>0</v>
      </c>
      <c r="BI1872" s="231">
        <f>IF(N1872="nulová",J1872,0)</f>
        <v>0</v>
      </c>
      <c r="BJ1872" s="18" t="s">
        <v>87</v>
      </c>
      <c r="BK1872" s="231">
        <f>ROUND(I1872*H1872,2)</f>
        <v>0</v>
      </c>
      <c r="BL1872" s="18" t="s">
        <v>209</v>
      </c>
      <c r="BM1872" s="230" t="s">
        <v>2185</v>
      </c>
    </row>
    <row r="1873" s="13" customFormat="1">
      <c r="A1873" s="13"/>
      <c r="B1873" s="232"/>
      <c r="C1873" s="233"/>
      <c r="D1873" s="234" t="s">
        <v>160</v>
      </c>
      <c r="E1873" s="235" t="s">
        <v>1</v>
      </c>
      <c r="F1873" s="236" t="s">
        <v>2186</v>
      </c>
      <c r="G1873" s="233"/>
      <c r="H1873" s="235" t="s">
        <v>1</v>
      </c>
      <c r="I1873" s="237"/>
      <c r="J1873" s="233"/>
      <c r="K1873" s="233"/>
      <c r="L1873" s="238"/>
      <c r="M1873" s="239"/>
      <c r="N1873" s="240"/>
      <c r="O1873" s="240"/>
      <c r="P1873" s="240"/>
      <c r="Q1873" s="240"/>
      <c r="R1873" s="240"/>
      <c r="S1873" s="240"/>
      <c r="T1873" s="241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42" t="s">
        <v>160</v>
      </c>
      <c r="AU1873" s="242" t="s">
        <v>89</v>
      </c>
      <c r="AV1873" s="13" t="s">
        <v>87</v>
      </c>
      <c r="AW1873" s="13" t="s">
        <v>34</v>
      </c>
      <c r="AX1873" s="13" t="s">
        <v>79</v>
      </c>
      <c r="AY1873" s="242" t="s">
        <v>151</v>
      </c>
    </row>
    <row r="1874" s="14" customFormat="1">
      <c r="A1874" s="14"/>
      <c r="B1874" s="243"/>
      <c r="C1874" s="244"/>
      <c r="D1874" s="234" t="s">
        <v>160</v>
      </c>
      <c r="E1874" s="245" t="s">
        <v>1</v>
      </c>
      <c r="F1874" s="246" t="s">
        <v>2187</v>
      </c>
      <c r="G1874" s="244"/>
      <c r="H1874" s="247">
        <v>38.700000000000003</v>
      </c>
      <c r="I1874" s="248"/>
      <c r="J1874" s="244"/>
      <c r="K1874" s="244"/>
      <c r="L1874" s="249"/>
      <c r="M1874" s="250"/>
      <c r="N1874" s="251"/>
      <c r="O1874" s="251"/>
      <c r="P1874" s="251"/>
      <c r="Q1874" s="251"/>
      <c r="R1874" s="251"/>
      <c r="S1874" s="251"/>
      <c r="T1874" s="252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3" t="s">
        <v>160</v>
      </c>
      <c r="AU1874" s="253" t="s">
        <v>89</v>
      </c>
      <c r="AV1874" s="14" t="s">
        <v>89</v>
      </c>
      <c r="AW1874" s="14" t="s">
        <v>34</v>
      </c>
      <c r="AX1874" s="14" t="s">
        <v>79</v>
      </c>
      <c r="AY1874" s="253" t="s">
        <v>151</v>
      </c>
    </row>
    <row r="1875" s="14" customFormat="1">
      <c r="A1875" s="14"/>
      <c r="B1875" s="243"/>
      <c r="C1875" s="244"/>
      <c r="D1875" s="234" t="s">
        <v>160</v>
      </c>
      <c r="E1875" s="245" t="s">
        <v>1</v>
      </c>
      <c r="F1875" s="246" t="s">
        <v>2188</v>
      </c>
      <c r="G1875" s="244"/>
      <c r="H1875" s="247">
        <v>2.2999999999999998</v>
      </c>
      <c r="I1875" s="248"/>
      <c r="J1875" s="244"/>
      <c r="K1875" s="244"/>
      <c r="L1875" s="249"/>
      <c r="M1875" s="250"/>
      <c r="N1875" s="251"/>
      <c r="O1875" s="251"/>
      <c r="P1875" s="251"/>
      <c r="Q1875" s="251"/>
      <c r="R1875" s="251"/>
      <c r="S1875" s="251"/>
      <c r="T1875" s="252"/>
      <c r="U1875" s="14"/>
      <c r="V1875" s="14"/>
      <c r="W1875" s="14"/>
      <c r="X1875" s="14"/>
      <c r="Y1875" s="14"/>
      <c r="Z1875" s="14"/>
      <c r="AA1875" s="14"/>
      <c r="AB1875" s="14"/>
      <c r="AC1875" s="14"/>
      <c r="AD1875" s="14"/>
      <c r="AE1875" s="14"/>
      <c r="AT1875" s="253" t="s">
        <v>160</v>
      </c>
      <c r="AU1875" s="253" t="s">
        <v>89</v>
      </c>
      <c r="AV1875" s="14" t="s">
        <v>89</v>
      </c>
      <c r="AW1875" s="14" t="s">
        <v>34</v>
      </c>
      <c r="AX1875" s="14" t="s">
        <v>79</v>
      </c>
      <c r="AY1875" s="253" t="s">
        <v>151</v>
      </c>
    </row>
    <row r="1876" s="15" customFormat="1">
      <c r="A1876" s="15"/>
      <c r="B1876" s="254"/>
      <c r="C1876" s="255"/>
      <c r="D1876" s="234" t="s">
        <v>160</v>
      </c>
      <c r="E1876" s="256" t="s">
        <v>1</v>
      </c>
      <c r="F1876" s="257" t="s">
        <v>166</v>
      </c>
      <c r="G1876" s="255"/>
      <c r="H1876" s="258">
        <v>41</v>
      </c>
      <c r="I1876" s="259"/>
      <c r="J1876" s="255"/>
      <c r="K1876" s="255"/>
      <c r="L1876" s="260"/>
      <c r="M1876" s="261"/>
      <c r="N1876" s="262"/>
      <c r="O1876" s="262"/>
      <c r="P1876" s="262"/>
      <c r="Q1876" s="262"/>
      <c r="R1876" s="262"/>
      <c r="S1876" s="262"/>
      <c r="T1876" s="263"/>
      <c r="U1876" s="15"/>
      <c r="V1876" s="15"/>
      <c r="W1876" s="15"/>
      <c r="X1876" s="15"/>
      <c r="Y1876" s="15"/>
      <c r="Z1876" s="15"/>
      <c r="AA1876" s="15"/>
      <c r="AB1876" s="15"/>
      <c r="AC1876" s="15"/>
      <c r="AD1876" s="15"/>
      <c r="AE1876" s="15"/>
      <c r="AT1876" s="264" t="s">
        <v>160</v>
      </c>
      <c r="AU1876" s="264" t="s">
        <v>89</v>
      </c>
      <c r="AV1876" s="15" t="s">
        <v>158</v>
      </c>
      <c r="AW1876" s="15" t="s">
        <v>34</v>
      </c>
      <c r="AX1876" s="15" t="s">
        <v>87</v>
      </c>
      <c r="AY1876" s="264" t="s">
        <v>151</v>
      </c>
    </row>
    <row r="1877" s="2" customFormat="1" ht="16.5" customHeight="1">
      <c r="A1877" s="39"/>
      <c r="B1877" s="40"/>
      <c r="C1877" s="219" t="s">
        <v>2189</v>
      </c>
      <c r="D1877" s="219" t="s">
        <v>153</v>
      </c>
      <c r="E1877" s="220" t="s">
        <v>2190</v>
      </c>
      <c r="F1877" s="221" t="s">
        <v>2191</v>
      </c>
      <c r="G1877" s="222" t="s">
        <v>208</v>
      </c>
      <c r="H1877" s="223">
        <v>1.2</v>
      </c>
      <c r="I1877" s="224"/>
      <c r="J1877" s="225">
        <f>ROUND(I1877*H1877,2)</f>
        <v>0</v>
      </c>
      <c r="K1877" s="221" t="s">
        <v>1</v>
      </c>
      <c r="L1877" s="45"/>
      <c r="M1877" s="226" t="s">
        <v>1</v>
      </c>
      <c r="N1877" s="227" t="s">
        <v>44</v>
      </c>
      <c r="O1877" s="92"/>
      <c r="P1877" s="228">
        <f>O1877*H1877</f>
        <v>0</v>
      </c>
      <c r="Q1877" s="228">
        <v>0</v>
      </c>
      <c r="R1877" s="228">
        <f>Q1877*H1877</f>
        <v>0</v>
      </c>
      <c r="S1877" s="228">
        <v>0</v>
      </c>
      <c r="T1877" s="229">
        <f>S1877*H1877</f>
        <v>0</v>
      </c>
      <c r="U1877" s="39"/>
      <c r="V1877" s="39"/>
      <c r="W1877" s="39"/>
      <c r="X1877" s="39"/>
      <c r="Y1877" s="39"/>
      <c r="Z1877" s="39"/>
      <c r="AA1877" s="39"/>
      <c r="AB1877" s="39"/>
      <c r="AC1877" s="39"/>
      <c r="AD1877" s="39"/>
      <c r="AE1877" s="39"/>
      <c r="AR1877" s="230" t="s">
        <v>209</v>
      </c>
      <c r="AT1877" s="230" t="s">
        <v>153</v>
      </c>
      <c r="AU1877" s="230" t="s">
        <v>89</v>
      </c>
      <c r="AY1877" s="18" t="s">
        <v>151</v>
      </c>
      <c r="BE1877" s="231">
        <f>IF(N1877="základní",J1877,0)</f>
        <v>0</v>
      </c>
      <c r="BF1877" s="231">
        <f>IF(N1877="snížená",J1877,0)</f>
        <v>0</v>
      </c>
      <c r="BG1877" s="231">
        <f>IF(N1877="zákl. přenesená",J1877,0)</f>
        <v>0</v>
      </c>
      <c r="BH1877" s="231">
        <f>IF(N1877="sníž. přenesená",J1877,0)</f>
        <v>0</v>
      </c>
      <c r="BI1877" s="231">
        <f>IF(N1877="nulová",J1877,0)</f>
        <v>0</v>
      </c>
      <c r="BJ1877" s="18" t="s">
        <v>87</v>
      </c>
      <c r="BK1877" s="231">
        <f>ROUND(I1877*H1877,2)</f>
        <v>0</v>
      </c>
      <c r="BL1877" s="18" t="s">
        <v>209</v>
      </c>
      <c r="BM1877" s="230" t="s">
        <v>2192</v>
      </c>
    </row>
    <row r="1878" s="14" customFormat="1">
      <c r="A1878" s="14"/>
      <c r="B1878" s="243"/>
      <c r="C1878" s="244"/>
      <c r="D1878" s="234" t="s">
        <v>160</v>
      </c>
      <c r="E1878" s="245" t="s">
        <v>1</v>
      </c>
      <c r="F1878" s="246" t="s">
        <v>2193</v>
      </c>
      <c r="G1878" s="244"/>
      <c r="H1878" s="247">
        <v>1.2</v>
      </c>
      <c r="I1878" s="248"/>
      <c r="J1878" s="244"/>
      <c r="K1878" s="244"/>
      <c r="L1878" s="249"/>
      <c r="M1878" s="250"/>
      <c r="N1878" s="251"/>
      <c r="O1878" s="251"/>
      <c r="P1878" s="251"/>
      <c r="Q1878" s="251"/>
      <c r="R1878" s="251"/>
      <c r="S1878" s="251"/>
      <c r="T1878" s="252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3" t="s">
        <v>160</v>
      </c>
      <c r="AU1878" s="253" t="s">
        <v>89</v>
      </c>
      <c r="AV1878" s="14" t="s">
        <v>89</v>
      </c>
      <c r="AW1878" s="14" t="s">
        <v>34</v>
      </c>
      <c r="AX1878" s="14" t="s">
        <v>87</v>
      </c>
      <c r="AY1878" s="253" t="s">
        <v>151</v>
      </c>
    </row>
    <row r="1879" s="2" customFormat="1">
      <c r="A1879" s="39"/>
      <c r="B1879" s="40"/>
      <c r="C1879" s="265" t="s">
        <v>2194</v>
      </c>
      <c r="D1879" s="265" t="s">
        <v>177</v>
      </c>
      <c r="E1879" s="266" t="s">
        <v>2195</v>
      </c>
      <c r="F1879" s="267" t="s">
        <v>2196</v>
      </c>
      <c r="G1879" s="268" t="s">
        <v>208</v>
      </c>
      <c r="H1879" s="269">
        <v>49.5</v>
      </c>
      <c r="I1879" s="270"/>
      <c r="J1879" s="271">
        <f>ROUND(I1879*H1879,2)</f>
        <v>0</v>
      </c>
      <c r="K1879" s="267" t="s">
        <v>1</v>
      </c>
      <c r="L1879" s="272"/>
      <c r="M1879" s="273" t="s">
        <v>1</v>
      </c>
      <c r="N1879" s="274" t="s">
        <v>44</v>
      </c>
      <c r="O1879" s="92"/>
      <c r="P1879" s="228">
        <f>O1879*H1879</f>
        <v>0</v>
      </c>
      <c r="Q1879" s="228">
        <v>0.019199999999999998</v>
      </c>
      <c r="R1879" s="228">
        <f>Q1879*H1879</f>
        <v>0.95039999999999991</v>
      </c>
      <c r="S1879" s="228">
        <v>0</v>
      </c>
      <c r="T1879" s="229">
        <f>S1879*H1879</f>
        <v>0</v>
      </c>
      <c r="U1879" s="39"/>
      <c r="V1879" s="39"/>
      <c r="W1879" s="39"/>
      <c r="X1879" s="39"/>
      <c r="Y1879" s="39"/>
      <c r="Z1879" s="39"/>
      <c r="AA1879" s="39"/>
      <c r="AB1879" s="39"/>
      <c r="AC1879" s="39"/>
      <c r="AD1879" s="39"/>
      <c r="AE1879" s="39"/>
      <c r="AR1879" s="230" t="s">
        <v>452</v>
      </c>
      <c r="AT1879" s="230" t="s">
        <v>177</v>
      </c>
      <c r="AU1879" s="230" t="s">
        <v>89</v>
      </c>
      <c r="AY1879" s="18" t="s">
        <v>151</v>
      </c>
      <c r="BE1879" s="231">
        <f>IF(N1879="základní",J1879,0)</f>
        <v>0</v>
      </c>
      <c r="BF1879" s="231">
        <f>IF(N1879="snížená",J1879,0)</f>
        <v>0</v>
      </c>
      <c r="BG1879" s="231">
        <f>IF(N1879="zákl. přenesená",J1879,0)</f>
        <v>0</v>
      </c>
      <c r="BH1879" s="231">
        <f>IF(N1879="sníž. přenesená",J1879,0)</f>
        <v>0</v>
      </c>
      <c r="BI1879" s="231">
        <f>IF(N1879="nulová",J1879,0)</f>
        <v>0</v>
      </c>
      <c r="BJ1879" s="18" t="s">
        <v>87</v>
      </c>
      <c r="BK1879" s="231">
        <f>ROUND(I1879*H1879,2)</f>
        <v>0</v>
      </c>
      <c r="BL1879" s="18" t="s">
        <v>209</v>
      </c>
      <c r="BM1879" s="230" t="s">
        <v>2197</v>
      </c>
    </row>
    <row r="1880" s="13" customFormat="1">
      <c r="A1880" s="13"/>
      <c r="B1880" s="232"/>
      <c r="C1880" s="233"/>
      <c r="D1880" s="234" t="s">
        <v>160</v>
      </c>
      <c r="E1880" s="235" t="s">
        <v>1</v>
      </c>
      <c r="F1880" s="236" t="s">
        <v>2198</v>
      </c>
      <c r="G1880" s="233"/>
      <c r="H1880" s="235" t="s">
        <v>1</v>
      </c>
      <c r="I1880" s="237"/>
      <c r="J1880" s="233"/>
      <c r="K1880" s="233"/>
      <c r="L1880" s="238"/>
      <c r="M1880" s="239"/>
      <c r="N1880" s="240"/>
      <c r="O1880" s="240"/>
      <c r="P1880" s="240"/>
      <c r="Q1880" s="240"/>
      <c r="R1880" s="240"/>
      <c r="S1880" s="240"/>
      <c r="T1880" s="241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42" t="s">
        <v>160</v>
      </c>
      <c r="AU1880" s="242" t="s">
        <v>89</v>
      </c>
      <c r="AV1880" s="13" t="s">
        <v>87</v>
      </c>
      <c r="AW1880" s="13" t="s">
        <v>34</v>
      </c>
      <c r="AX1880" s="13" t="s">
        <v>79</v>
      </c>
      <c r="AY1880" s="242" t="s">
        <v>151</v>
      </c>
    </row>
    <row r="1881" s="13" customFormat="1">
      <c r="A1881" s="13"/>
      <c r="B1881" s="232"/>
      <c r="C1881" s="233"/>
      <c r="D1881" s="234" t="s">
        <v>160</v>
      </c>
      <c r="E1881" s="235" t="s">
        <v>1</v>
      </c>
      <c r="F1881" s="236" t="s">
        <v>2199</v>
      </c>
      <c r="G1881" s="233"/>
      <c r="H1881" s="235" t="s">
        <v>1</v>
      </c>
      <c r="I1881" s="237"/>
      <c r="J1881" s="233"/>
      <c r="K1881" s="233"/>
      <c r="L1881" s="238"/>
      <c r="M1881" s="239"/>
      <c r="N1881" s="240"/>
      <c r="O1881" s="240"/>
      <c r="P1881" s="240"/>
      <c r="Q1881" s="240"/>
      <c r="R1881" s="240"/>
      <c r="S1881" s="240"/>
      <c r="T1881" s="241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42" t="s">
        <v>160</v>
      </c>
      <c r="AU1881" s="242" t="s">
        <v>89</v>
      </c>
      <c r="AV1881" s="13" t="s">
        <v>87</v>
      </c>
      <c r="AW1881" s="13" t="s">
        <v>34</v>
      </c>
      <c r="AX1881" s="13" t="s">
        <v>79</v>
      </c>
      <c r="AY1881" s="242" t="s">
        <v>151</v>
      </c>
    </row>
    <row r="1882" s="13" customFormat="1">
      <c r="A1882" s="13"/>
      <c r="B1882" s="232"/>
      <c r="C1882" s="233"/>
      <c r="D1882" s="234" t="s">
        <v>160</v>
      </c>
      <c r="E1882" s="235" t="s">
        <v>1</v>
      </c>
      <c r="F1882" s="236" t="s">
        <v>2200</v>
      </c>
      <c r="G1882" s="233"/>
      <c r="H1882" s="235" t="s">
        <v>1</v>
      </c>
      <c r="I1882" s="237"/>
      <c r="J1882" s="233"/>
      <c r="K1882" s="233"/>
      <c r="L1882" s="238"/>
      <c r="M1882" s="239"/>
      <c r="N1882" s="240"/>
      <c r="O1882" s="240"/>
      <c r="P1882" s="240"/>
      <c r="Q1882" s="240"/>
      <c r="R1882" s="240"/>
      <c r="S1882" s="240"/>
      <c r="T1882" s="241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42" t="s">
        <v>160</v>
      </c>
      <c r="AU1882" s="242" t="s">
        <v>89</v>
      </c>
      <c r="AV1882" s="13" t="s">
        <v>87</v>
      </c>
      <c r="AW1882" s="13" t="s">
        <v>34</v>
      </c>
      <c r="AX1882" s="13" t="s">
        <v>79</v>
      </c>
      <c r="AY1882" s="242" t="s">
        <v>151</v>
      </c>
    </row>
    <row r="1883" s="14" customFormat="1">
      <c r="A1883" s="14"/>
      <c r="B1883" s="243"/>
      <c r="C1883" s="244"/>
      <c r="D1883" s="234" t="s">
        <v>160</v>
      </c>
      <c r="E1883" s="245" t="s">
        <v>1</v>
      </c>
      <c r="F1883" s="246" t="s">
        <v>2201</v>
      </c>
      <c r="G1883" s="244"/>
      <c r="H1883" s="247">
        <v>48</v>
      </c>
      <c r="I1883" s="248"/>
      <c r="J1883" s="244"/>
      <c r="K1883" s="244"/>
      <c r="L1883" s="249"/>
      <c r="M1883" s="250"/>
      <c r="N1883" s="251"/>
      <c r="O1883" s="251"/>
      <c r="P1883" s="251"/>
      <c r="Q1883" s="251"/>
      <c r="R1883" s="251"/>
      <c r="S1883" s="251"/>
      <c r="T1883" s="252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3" t="s">
        <v>160</v>
      </c>
      <c r="AU1883" s="253" t="s">
        <v>89</v>
      </c>
      <c r="AV1883" s="14" t="s">
        <v>89</v>
      </c>
      <c r="AW1883" s="14" t="s">
        <v>34</v>
      </c>
      <c r="AX1883" s="14" t="s">
        <v>79</v>
      </c>
      <c r="AY1883" s="253" t="s">
        <v>151</v>
      </c>
    </row>
    <row r="1884" s="13" customFormat="1">
      <c r="A1884" s="13"/>
      <c r="B1884" s="232"/>
      <c r="C1884" s="233"/>
      <c r="D1884" s="234" t="s">
        <v>160</v>
      </c>
      <c r="E1884" s="235" t="s">
        <v>1</v>
      </c>
      <c r="F1884" s="236" t="s">
        <v>2202</v>
      </c>
      <c r="G1884" s="233"/>
      <c r="H1884" s="235" t="s">
        <v>1</v>
      </c>
      <c r="I1884" s="237"/>
      <c r="J1884" s="233"/>
      <c r="K1884" s="233"/>
      <c r="L1884" s="238"/>
      <c r="M1884" s="239"/>
      <c r="N1884" s="240"/>
      <c r="O1884" s="240"/>
      <c r="P1884" s="240"/>
      <c r="Q1884" s="240"/>
      <c r="R1884" s="240"/>
      <c r="S1884" s="240"/>
      <c r="T1884" s="241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42" t="s">
        <v>160</v>
      </c>
      <c r="AU1884" s="242" t="s">
        <v>89</v>
      </c>
      <c r="AV1884" s="13" t="s">
        <v>87</v>
      </c>
      <c r="AW1884" s="13" t="s">
        <v>34</v>
      </c>
      <c r="AX1884" s="13" t="s">
        <v>79</v>
      </c>
      <c r="AY1884" s="242" t="s">
        <v>151</v>
      </c>
    </row>
    <row r="1885" s="14" customFormat="1">
      <c r="A1885" s="14"/>
      <c r="B1885" s="243"/>
      <c r="C1885" s="244"/>
      <c r="D1885" s="234" t="s">
        <v>160</v>
      </c>
      <c r="E1885" s="245" t="s">
        <v>1</v>
      </c>
      <c r="F1885" s="246" t="s">
        <v>2203</v>
      </c>
      <c r="G1885" s="244"/>
      <c r="H1885" s="247">
        <v>1.5</v>
      </c>
      <c r="I1885" s="248"/>
      <c r="J1885" s="244"/>
      <c r="K1885" s="244"/>
      <c r="L1885" s="249"/>
      <c r="M1885" s="250"/>
      <c r="N1885" s="251"/>
      <c r="O1885" s="251"/>
      <c r="P1885" s="251"/>
      <c r="Q1885" s="251"/>
      <c r="R1885" s="251"/>
      <c r="S1885" s="251"/>
      <c r="T1885" s="252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3" t="s">
        <v>160</v>
      </c>
      <c r="AU1885" s="253" t="s">
        <v>89</v>
      </c>
      <c r="AV1885" s="14" t="s">
        <v>89</v>
      </c>
      <c r="AW1885" s="14" t="s">
        <v>34</v>
      </c>
      <c r="AX1885" s="14" t="s">
        <v>79</v>
      </c>
      <c r="AY1885" s="253" t="s">
        <v>151</v>
      </c>
    </row>
    <row r="1886" s="15" customFormat="1">
      <c r="A1886" s="15"/>
      <c r="B1886" s="254"/>
      <c r="C1886" s="255"/>
      <c r="D1886" s="234" t="s">
        <v>160</v>
      </c>
      <c r="E1886" s="256" t="s">
        <v>1</v>
      </c>
      <c r="F1886" s="257" t="s">
        <v>166</v>
      </c>
      <c r="G1886" s="255"/>
      <c r="H1886" s="258">
        <v>49.5</v>
      </c>
      <c r="I1886" s="259"/>
      <c r="J1886" s="255"/>
      <c r="K1886" s="255"/>
      <c r="L1886" s="260"/>
      <c r="M1886" s="261"/>
      <c r="N1886" s="262"/>
      <c r="O1886" s="262"/>
      <c r="P1886" s="262"/>
      <c r="Q1886" s="262"/>
      <c r="R1886" s="262"/>
      <c r="S1886" s="262"/>
      <c r="T1886" s="263"/>
      <c r="U1886" s="15"/>
      <c r="V1886" s="15"/>
      <c r="W1886" s="15"/>
      <c r="X1886" s="15"/>
      <c r="Y1886" s="15"/>
      <c r="Z1886" s="15"/>
      <c r="AA1886" s="15"/>
      <c r="AB1886" s="15"/>
      <c r="AC1886" s="15"/>
      <c r="AD1886" s="15"/>
      <c r="AE1886" s="15"/>
      <c r="AT1886" s="264" t="s">
        <v>160</v>
      </c>
      <c r="AU1886" s="264" t="s">
        <v>89</v>
      </c>
      <c r="AV1886" s="15" t="s">
        <v>158</v>
      </c>
      <c r="AW1886" s="15" t="s">
        <v>34</v>
      </c>
      <c r="AX1886" s="15" t="s">
        <v>87</v>
      </c>
      <c r="AY1886" s="264" t="s">
        <v>151</v>
      </c>
    </row>
    <row r="1887" s="13" customFormat="1">
      <c r="A1887" s="13"/>
      <c r="B1887" s="232"/>
      <c r="C1887" s="233"/>
      <c r="D1887" s="234" t="s">
        <v>160</v>
      </c>
      <c r="E1887" s="235" t="s">
        <v>1</v>
      </c>
      <c r="F1887" s="236" t="s">
        <v>37</v>
      </c>
      <c r="G1887" s="233"/>
      <c r="H1887" s="235" t="s">
        <v>1</v>
      </c>
      <c r="I1887" s="237"/>
      <c r="J1887" s="233"/>
      <c r="K1887" s="233"/>
      <c r="L1887" s="238"/>
      <c r="M1887" s="239"/>
      <c r="N1887" s="240"/>
      <c r="O1887" s="240"/>
      <c r="P1887" s="240"/>
      <c r="Q1887" s="240"/>
      <c r="R1887" s="240"/>
      <c r="S1887" s="240"/>
      <c r="T1887" s="241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42" t="s">
        <v>160</v>
      </c>
      <c r="AU1887" s="242" t="s">
        <v>89</v>
      </c>
      <c r="AV1887" s="13" t="s">
        <v>87</v>
      </c>
      <c r="AW1887" s="13" t="s">
        <v>34</v>
      </c>
      <c r="AX1887" s="13" t="s">
        <v>79</v>
      </c>
      <c r="AY1887" s="242" t="s">
        <v>151</v>
      </c>
    </row>
    <row r="1888" s="13" customFormat="1">
      <c r="A1888" s="13"/>
      <c r="B1888" s="232"/>
      <c r="C1888" s="233"/>
      <c r="D1888" s="234" t="s">
        <v>160</v>
      </c>
      <c r="E1888" s="235" t="s">
        <v>1</v>
      </c>
      <c r="F1888" s="236" t="s">
        <v>2181</v>
      </c>
      <c r="G1888" s="233"/>
      <c r="H1888" s="235" t="s">
        <v>1</v>
      </c>
      <c r="I1888" s="237"/>
      <c r="J1888" s="233"/>
      <c r="K1888" s="233"/>
      <c r="L1888" s="238"/>
      <c r="M1888" s="239"/>
      <c r="N1888" s="240"/>
      <c r="O1888" s="240"/>
      <c r="P1888" s="240"/>
      <c r="Q1888" s="240"/>
      <c r="R1888" s="240"/>
      <c r="S1888" s="240"/>
      <c r="T1888" s="241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42" t="s">
        <v>160</v>
      </c>
      <c r="AU1888" s="242" t="s">
        <v>89</v>
      </c>
      <c r="AV1888" s="13" t="s">
        <v>87</v>
      </c>
      <c r="AW1888" s="13" t="s">
        <v>34</v>
      </c>
      <c r="AX1888" s="13" t="s">
        <v>79</v>
      </c>
      <c r="AY1888" s="242" t="s">
        <v>151</v>
      </c>
    </row>
    <row r="1889" s="2" customFormat="1" ht="21.75" customHeight="1">
      <c r="A1889" s="39"/>
      <c r="B1889" s="40"/>
      <c r="C1889" s="219" t="s">
        <v>2204</v>
      </c>
      <c r="D1889" s="219" t="s">
        <v>153</v>
      </c>
      <c r="E1889" s="220" t="s">
        <v>2205</v>
      </c>
      <c r="F1889" s="221" t="s">
        <v>2206</v>
      </c>
      <c r="G1889" s="222" t="s">
        <v>208</v>
      </c>
      <c r="H1889" s="223">
        <v>41</v>
      </c>
      <c r="I1889" s="224"/>
      <c r="J1889" s="225">
        <f>ROUND(I1889*H1889,2)</f>
        <v>0</v>
      </c>
      <c r="K1889" s="221" t="s">
        <v>157</v>
      </c>
      <c r="L1889" s="45"/>
      <c r="M1889" s="226" t="s">
        <v>1</v>
      </c>
      <c r="N1889" s="227" t="s">
        <v>44</v>
      </c>
      <c r="O1889" s="92"/>
      <c r="P1889" s="228">
        <f>O1889*H1889</f>
        <v>0</v>
      </c>
      <c r="Q1889" s="228">
        <v>0.0058799999999999998</v>
      </c>
      <c r="R1889" s="228">
        <f>Q1889*H1889</f>
        <v>0.24107999999999999</v>
      </c>
      <c r="S1889" s="228">
        <v>0</v>
      </c>
      <c r="T1889" s="229">
        <f>S1889*H1889</f>
        <v>0</v>
      </c>
      <c r="U1889" s="39"/>
      <c r="V1889" s="39"/>
      <c r="W1889" s="39"/>
      <c r="X1889" s="39"/>
      <c r="Y1889" s="39"/>
      <c r="Z1889" s="39"/>
      <c r="AA1889" s="39"/>
      <c r="AB1889" s="39"/>
      <c r="AC1889" s="39"/>
      <c r="AD1889" s="39"/>
      <c r="AE1889" s="39"/>
      <c r="AR1889" s="230" t="s">
        <v>209</v>
      </c>
      <c r="AT1889" s="230" t="s">
        <v>153</v>
      </c>
      <c r="AU1889" s="230" t="s">
        <v>89</v>
      </c>
      <c r="AY1889" s="18" t="s">
        <v>151</v>
      </c>
      <c r="BE1889" s="231">
        <f>IF(N1889="základní",J1889,0)</f>
        <v>0</v>
      </c>
      <c r="BF1889" s="231">
        <f>IF(N1889="snížená",J1889,0)</f>
        <v>0</v>
      </c>
      <c r="BG1889" s="231">
        <f>IF(N1889="zákl. přenesená",J1889,0)</f>
        <v>0</v>
      </c>
      <c r="BH1889" s="231">
        <f>IF(N1889="sníž. přenesená",J1889,0)</f>
        <v>0</v>
      </c>
      <c r="BI1889" s="231">
        <f>IF(N1889="nulová",J1889,0)</f>
        <v>0</v>
      </c>
      <c r="BJ1889" s="18" t="s">
        <v>87</v>
      </c>
      <c r="BK1889" s="231">
        <f>ROUND(I1889*H1889,2)</f>
        <v>0</v>
      </c>
      <c r="BL1889" s="18" t="s">
        <v>209</v>
      </c>
      <c r="BM1889" s="230" t="s">
        <v>2207</v>
      </c>
    </row>
    <row r="1890" s="13" customFormat="1">
      <c r="A1890" s="13"/>
      <c r="B1890" s="232"/>
      <c r="C1890" s="233"/>
      <c r="D1890" s="234" t="s">
        <v>160</v>
      </c>
      <c r="E1890" s="235" t="s">
        <v>1</v>
      </c>
      <c r="F1890" s="236" t="s">
        <v>2208</v>
      </c>
      <c r="G1890" s="233"/>
      <c r="H1890" s="235" t="s">
        <v>1</v>
      </c>
      <c r="I1890" s="237"/>
      <c r="J1890" s="233"/>
      <c r="K1890" s="233"/>
      <c r="L1890" s="238"/>
      <c r="M1890" s="239"/>
      <c r="N1890" s="240"/>
      <c r="O1890" s="240"/>
      <c r="P1890" s="240"/>
      <c r="Q1890" s="240"/>
      <c r="R1890" s="240"/>
      <c r="S1890" s="240"/>
      <c r="T1890" s="241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42" t="s">
        <v>160</v>
      </c>
      <c r="AU1890" s="242" t="s">
        <v>89</v>
      </c>
      <c r="AV1890" s="13" t="s">
        <v>87</v>
      </c>
      <c r="AW1890" s="13" t="s">
        <v>34</v>
      </c>
      <c r="AX1890" s="13" t="s">
        <v>79</v>
      </c>
      <c r="AY1890" s="242" t="s">
        <v>151</v>
      </c>
    </row>
    <row r="1891" s="13" customFormat="1">
      <c r="A1891" s="13"/>
      <c r="B1891" s="232"/>
      <c r="C1891" s="233"/>
      <c r="D1891" s="234" t="s">
        <v>160</v>
      </c>
      <c r="E1891" s="235" t="s">
        <v>1</v>
      </c>
      <c r="F1891" s="236" t="s">
        <v>2209</v>
      </c>
      <c r="G1891" s="233"/>
      <c r="H1891" s="235" t="s">
        <v>1</v>
      </c>
      <c r="I1891" s="237"/>
      <c r="J1891" s="233"/>
      <c r="K1891" s="233"/>
      <c r="L1891" s="238"/>
      <c r="M1891" s="239"/>
      <c r="N1891" s="240"/>
      <c r="O1891" s="240"/>
      <c r="P1891" s="240"/>
      <c r="Q1891" s="240"/>
      <c r="R1891" s="240"/>
      <c r="S1891" s="240"/>
      <c r="T1891" s="241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42" t="s">
        <v>160</v>
      </c>
      <c r="AU1891" s="242" t="s">
        <v>89</v>
      </c>
      <c r="AV1891" s="13" t="s">
        <v>87</v>
      </c>
      <c r="AW1891" s="13" t="s">
        <v>34</v>
      </c>
      <c r="AX1891" s="13" t="s">
        <v>79</v>
      </c>
      <c r="AY1891" s="242" t="s">
        <v>151</v>
      </c>
    </row>
    <row r="1892" s="14" customFormat="1">
      <c r="A1892" s="14"/>
      <c r="B1892" s="243"/>
      <c r="C1892" s="244"/>
      <c r="D1892" s="234" t="s">
        <v>160</v>
      </c>
      <c r="E1892" s="245" t="s">
        <v>1</v>
      </c>
      <c r="F1892" s="246" t="s">
        <v>2210</v>
      </c>
      <c r="G1892" s="244"/>
      <c r="H1892" s="247">
        <v>38.899999999999999</v>
      </c>
      <c r="I1892" s="248"/>
      <c r="J1892" s="244"/>
      <c r="K1892" s="244"/>
      <c r="L1892" s="249"/>
      <c r="M1892" s="250"/>
      <c r="N1892" s="251"/>
      <c r="O1892" s="251"/>
      <c r="P1892" s="251"/>
      <c r="Q1892" s="251"/>
      <c r="R1892" s="251"/>
      <c r="S1892" s="251"/>
      <c r="T1892" s="252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3" t="s">
        <v>160</v>
      </c>
      <c r="AU1892" s="253" t="s">
        <v>89</v>
      </c>
      <c r="AV1892" s="14" t="s">
        <v>89</v>
      </c>
      <c r="AW1892" s="14" t="s">
        <v>34</v>
      </c>
      <c r="AX1892" s="14" t="s">
        <v>79</v>
      </c>
      <c r="AY1892" s="253" t="s">
        <v>151</v>
      </c>
    </row>
    <row r="1893" s="14" customFormat="1">
      <c r="A1893" s="14"/>
      <c r="B1893" s="243"/>
      <c r="C1893" s="244"/>
      <c r="D1893" s="234" t="s">
        <v>160</v>
      </c>
      <c r="E1893" s="245" t="s">
        <v>1</v>
      </c>
      <c r="F1893" s="246" t="s">
        <v>2211</v>
      </c>
      <c r="G1893" s="244"/>
      <c r="H1893" s="247">
        <v>2.1000000000000001</v>
      </c>
      <c r="I1893" s="248"/>
      <c r="J1893" s="244"/>
      <c r="K1893" s="244"/>
      <c r="L1893" s="249"/>
      <c r="M1893" s="250"/>
      <c r="N1893" s="251"/>
      <c r="O1893" s="251"/>
      <c r="P1893" s="251"/>
      <c r="Q1893" s="251"/>
      <c r="R1893" s="251"/>
      <c r="S1893" s="251"/>
      <c r="T1893" s="252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53" t="s">
        <v>160</v>
      </c>
      <c r="AU1893" s="253" t="s">
        <v>89</v>
      </c>
      <c r="AV1893" s="14" t="s">
        <v>89</v>
      </c>
      <c r="AW1893" s="14" t="s">
        <v>34</v>
      </c>
      <c r="AX1893" s="14" t="s">
        <v>79</v>
      </c>
      <c r="AY1893" s="253" t="s">
        <v>151</v>
      </c>
    </row>
    <row r="1894" s="15" customFormat="1">
      <c r="A1894" s="15"/>
      <c r="B1894" s="254"/>
      <c r="C1894" s="255"/>
      <c r="D1894" s="234" t="s">
        <v>160</v>
      </c>
      <c r="E1894" s="256" t="s">
        <v>1</v>
      </c>
      <c r="F1894" s="257" t="s">
        <v>166</v>
      </c>
      <c r="G1894" s="255"/>
      <c r="H1894" s="258">
        <v>41</v>
      </c>
      <c r="I1894" s="259"/>
      <c r="J1894" s="255"/>
      <c r="K1894" s="255"/>
      <c r="L1894" s="260"/>
      <c r="M1894" s="261"/>
      <c r="N1894" s="262"/>
      <c r="O1894" s="262"/>
      <c r="P1894" s="262"/>
      <c r="Q1894" s="262"/>
      <c r="R1894" s="262"/>
      <c r="S1894" s="262"/>
      <c r="T1894" s="263"/>
      <c r="U1894" s="15"/>
      <c r="V1894" s="15"/>
      <c r="W1894" s="15"/>
      <c r="X1894" s="15"/>
      <c r="Y1894" s="15"/>
      <c r="Z1894" s="15"/>
      <c r="AA1894" s="15"/>
      <c r="AB1894" s="15"/>
      <c r="AC1894" s="15"/>
      <c r="AD1894" s="15"/>
      <c r="AE1894" s="15"/>
      <c r="AT1894" s="264" t="s">
        <v>160</v>
      </c>
      <c r="AU1894" s="264" t="s">
        <v>89</v>
      </c>
      <c r="AV1894" s="15" t="s">
        <v>158</v>
      </c>
      <c r="AW1894" s="15" t="s">
        <v>34</v>
      </c>
      <c r="AX1894" s="15" t="s">
        <v>87</v>
      </c>
      <c r="AY1894" s="264" t="s">
        <v>151</v>
      </c>
    </row>
    <row r="1895" s="2" customFormat="1">
      <c r="A1895" s="39"/>
      <c r="B1895" s="40"/>
      <c r="C1895" s="265" t="s">
        <v>2212</v>
      </c>
      <c r="D1895" s="265" t="s">
        <v>177</v>
      </c>
      <c r="E1895" s="266" t="s">
        <v>2213</v>
      </c>
      <c r="F1895" s="267" t="s">
        <v>2214</v>
      </c>
      <c r="G1895" s="268" t="s">
        <v>208</v>
      </c>
      <c r="H1895" s="269">
        <v>48</v>
      </c>
      <c r="I1895" s="270"/>
      <c r="J1895" s="271">
        <f>ROUND(I1895*H1895,2)</f>
        <v>0</v>
      </c>
      <c r="K1895" s="267" t="s">
        <v>1</v>
      </c>
      <c r="L1895" s="272"/>
      <c r="M1895" s="273" t="s">
        <v>1</v>
      </c>
      <c r="N1895" s="274" t="s">
        <v>44</v>
      </c>
      <c r="O1895" s="92"/>
      <c r="P1895" s="228">
        <f>O1895*H1895</f>
        <v>0</v>
      </c>
      <c r="Q1895" s="228">
        <v>0.019199999999999998</v>
      </c>
      <c r="R1895" s="228">
        <f>Q1895*H1895</f>
        <v>0.92159999999999997</v>
      </c>
      <c r="S1895" s="228">
        <v>0</v>
      </c>
      <c r="T1895" s="229">
        <f>S1895*H1895</f>
        <v>0</v>
      </c>
      <c r="U1895" s="39"/>
      <c r="V1895" s="39"/>
      <c r="W1895" s="39"/>
      <c r="X1895" s="39"/>
      <c r="Y1895" s="39"/>
      <c r="Z1895" s="39"/>
      <c r="AA1895" s="39"/>
      <c r="AB1895" s="39"/>
      <c r="AC1895" s="39"/>
      <c r="AD1895" s="39"/>
      <c r="AE1895" s="39"/>
      <c r="AR1895" s="230" t="s">
        <v>452</v>
      </c>
      <c r="AT1895" s="230" t="s">
        <v>177</v>
      </c>
      <c r="AU1895" s="230" t="s">
        <v>89</v>
      </c>
      <c r="AY1895" s="18" t="s">
        <v>151</v>
      </c>
      <c r="BE1895" s="231">
        <f>IF(N1895="základní",J1895,0)</f>
        <v>0</v>
      </c>
      <c r="BF1895" s="231">
        <f>IF(N1895="snížená",J1895,0)</f>
        <v>0</v>
      </c>
      <c r="BG1895" s="231">
        <f>IF(N1895="zákl. přenesená",J1895,0)</f>
        <v>0</v>
      </c>
      <c r="BH1895" s="231">
        <f>IF(N1895="sníž. přenesená",J1895,0)</f>
        <v>0</v>
      </c>
      <c r="BI1895" s="231">
        <f>IF(N1895="nulová",J1895,0)</f>
        <v>0</v>
      </c>
      <c r="BJ1895" s="18" t="s">
        <v>87</v>
      </c>
      <c r="BK1895" s="231">
        <f>ROUND(I1895*H1895,2)</f>
        <v>0</v>
      </c>
      <c r="BL1895" s="18" t="s">
        <v>209</v>
      </c>
      <c r="BM1895" s="230" t="s">
        <v>2215</v>
      </c>
    </row>
    <row r="1896" s="13" customFormat="1">
      <c r="A1896" s="13"/>
      <c r="B1896" s="232"/>
      <c r="C1896" s="233"/>
      <c r="D1896" s="234" t="s">
        <v>160</v>
      </c>
      <c r="E1896" s="235" t="s">
        <v>1</v>
      </c>
      <c r="F1896" s="236" t="s">
        <v>2178</v>
      </c>
      <c r="G1896" s="233"/>
      <c r="H1896" s="235" t="s">
        <v>1</v>
      </c>
      <c r="I1896" s="237"/>
      <c r="J1896" s="233"/>
      <c r="K1896" s="233"/>
      <c r="L1896" s="238"/>
      <c r="M1896" s="239"/>
      <c r="N1896" s="240"/>
      <c r="O1896" s="240"/>
      <c r="P1896" s="240"/>
      <c r="Q1896" s="240"/>
      <c r="R1896" s="240"/>
      <c r="S1896" s="240"/>
      <c r="T1896" s="241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42" t="s">
        <v>160</v>
      </c>
      <c r="AU1896" s="242" t="s">
        <v>89</v>
      </c>
      <c r="AV1896" s="13" t="s">
        <v>87</v>
      </c>
      <c r="AW1896" s="13" t="s">
        <v>34</v>
      </c>
      <c r="AX1896" s="13" t="s">
        <v>79</v>
      </c>
      <c r="AY1896" s="242" t="s">
        <v>151</v>
      </c>
    </row>
    <row r="1897" s="13" customFormat="1">
      <c r="A1897" s="13"/>
      <c r="B1897" s="232"/>
      <c r="C1897" s="233"/>
      <c r="D1897" s="234" t="s">
        <v>160</v>
      </c>
      <c r="E1897" s="235" t="s">
        <v>1</v>
      </c>
      <c r="F1897" s="236" t="s">
        <v>2216</v>
      </c>
      <c r="G1897" s="233"/>
      <c r="H1897" s="235" t="s">
        <v>1</v>
      </c>
      <c r="I1897" s="237"/>
      <c r="J1897" s="233"/>
      <c r="K1897" s="233"/>
      <c r="L1897" s="238"/>
      <c r="M1897" s="239"/>
      <c r="N1897" s="240"/>
      <c r="O1897" s="240"/>
      <c r="P1897" s="240"/>
      <c r="Q1897" s="240"/>
      <c r="R1897" s="240"/>
      <c r="S1897" s="240"/>
      <c r="T1897" s="241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42" t="s">
        <v>160</v>
      </c>
      <c r="AU1897" s="242" t="s">
        <v>89</v>
      </c>
      <c r="AV1897" s="13" t="s">
        <v>87</v>
      </c>
      <c r="AW1897" s="13" t="s">
        <v>34</v>
      </c>
      <c r="AX1897" s="13" t="s">
        <v>79</v>
      </c>
      <c r="AY1897" s="242" t="s">
        <v>151</v>
      </c>
    </row>
    <row r="1898" s="14" customFormat="1">
      <c r="A1898" s="14"/>
      <c r="B1898" s="243"/>
      <c r="C1898" s="244"/>
      <c r="D1898" s="234" t="s">
        <v>160</v>
      </c>
      <c r="E1898" s="245" t="s">
        <v>1</v>
      </c>
      <c r="F1898" s="246" t="s">
        <v>2201</v>
      </c>
      <c r="G1898" s="244"/>
      <c r="H1898" s="247">
        <v>48</v>
      </c>
      <c r="I1898" s="248"/>
      <c r="J1898" s="244"/>
      <c r="K1898" s="244"/>
      <c r="L1898" s="249"/>
      <c r="M1898" s="250"/>
      <c r="N1898" s="251"/>
      <c r="O1898" s="251"/>
      <c r="P1898" s="251"/>
      <c r="Q1898" s="251"/>
      <c r="R1898" s="251"/>
      <c r="S1898" s="251"/>
      <c r="T1898" s="252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3" t="s">
        <v>160</v>
      </c>
      <c r="AU1898" s="253" t="s">
        <v>89</v>
      </c>
      <c r="AV1898" s="14" t="s">
        <v>89</v>
      </c>
      <c r="AW1898" s="14" t="s">
        <v>34</v>
      </c>
      <c r="AX1898" s="14" t="s">
        <v>87</v>
      </c>
      <c r="AY1898" s="253" t="s">
        <v>151</v>
      </c>
    </row>
    <row r="1899" s="13" customFormat="1">
      <c r="A1899" s="13"/>
      <c r="B1899" s="232"/>
      <c r="C1899" s="233"/>
      <c r="D1899" s="234" t="s">
        <v>160</v>
      </c>
      <c r="E1899" s="235" t="s">
        <v>1</v>
      </c>
      <c r="F1899" s="236" t="s">
        <v>37</v>
      </c>
      <c r="G1899" s="233"/>
      <c r="H1899" s="235" t="s">
        <v>1</v>
      </c>
      <c r="I1899" s="237"/>
      <c r="J1899" s="233"/>
      <c r="K1899" s="233"/>
      <c r="L1899" s="238"/>
      <c r="M1899" s="239"/>
      <c r="N1899" s="240"/>
      <c r="O1899" s="240"/>
      <c r="P1899" s="240"/>
      <c r="Q1899" s="240"/>
      <c r="R1899" s="240"/>
      <c r="S1899" s="240"/>
      <c r="T1899" s="241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42" t="s">
        <v>160</v>
      </c>
      <c r="AU1899" s="242" t="s">
        <v>89</v>
      </c>
      <c r="AV1899" s="13" t="s">
        <v>87</v>
      </c>
      <c r="AW1899" s="13" t="s">
        <v>34</v>
      </c>
      <c r="AX1899" s="13" t="s">
        <v>79</v>
      </c>
      <c r="AY1899" s="242" t="s">
        <v>151</v>
      </c>
    </row>
    <row r="1900" s="13" customFormat="1">
      <c r="A1900" s="13"/>
      <c r="B1900" s="232"/>
      <c r="C1900" s="233"/>
      <c r="D1900" s="234" t="s">
        <v>160</v>
      </c>
      <c r="E1900" s="235" t="s">
        <v>1</v>
      </c>
      <c r="F1900" s="236" t="s">
        <v>2181</v>
      </c>
      <c r="G1900" s="233"/>
      <c r="H1900" s="235" t="s">
        <v>1</v>
      </c>
      <c r="I1900" s="237"/>
      <c r="J1900" s="233"/>
      <c r="K1900" s="233"/>
      <c r="L1900" s="238"/>
      <c r="M1900" s="239"/>
      <c r="N1900" s="240"/>
      <c r="O1900" s="240"/>
      <c r="P1900" s="240"/>
      <c r="Q1900" s="240"/>
      <c r="R1900" s="240"/>
      <c r="S1900" s="240"/>
      <c r="T1900" s="241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42" t="s">
        <v>160</v>
      </c>
      <c r="AU1900" s="242" t="s">
        <v>89</v>
      </c>
      <c r="AV1900" s="13" t="s">
        <v>87</v>
      </c>
      <c r="AW1900" s="13" t="s">
        <v>34</v>
      </c>
      <c r="AX1900" s="13" t="s">
        <v>79</v>
      </c>
      <c r="AY1900" s="242" t="s">
        <v>151</v>
      </c>
    </row>
    <row r="1901" s="2" customFormat="1" ht="16.5" customHeight="1">
      <c r="A1901" s="39"/>
      <c r="B1901" s="40"/>
      <c r="C1901" s="219" t="s">
        <v>2217</v>
      </c>
      <c r="D1901" s="219" t="s">
        <v>153</v>
      </c>
      <c r="E1901" s="220" t="s">
        <v>2218</v>
      </c>
      <c r="F1901" s="221" t="s">
        <v>2219</v>
      </c>
      <c r="G1901" s="222" t="s">
        <v>208</v>
      </c>
      <c r="H1901" s="223">
        <v>11.880000000000001</v>
      </c>
      <c r="I1901" s="224"/>
      <c r="J1901" s="225">
        <f>ROUND(I1901*H1901,2)</f>
        <v>0</v>
      </c>
      <c r="K1901" s="221" t="s">
        <v>157</v>
      </c>
      <c r="L1901" s="45"/>
      <c r="M1901" s="226" t="s">
        <v>1</v>
      </c>
      <c r="N1901" s="227" t="s">
        <v>44</v>
      </c>
      <c r="O1901" s="92"/>
      <c r="P1901" s="228">
        <f>O1901*H1901</f>
        <v>0</v>
      </c>
      <c r="Q1901" s="228">
        <v>0</v>
      </c>
      <c r="R1901" s="228">
        <f>Q1901*H1901</f>
        <v>0</v>
      </c>
      <c r="S1901" s="228">
        <v>0</v>
      </c>
      <c r="T1901" s="229">
        <f>S1901*H1901</f>
        <v>0</v>
      </c>
      <c r="U1901" s="39"/>
      <c r="V1901" s="39"/>
      <c r="W1901" s="39"/>
      <c r="X1901" s="39"/>
      <c r="Y1901" s="39"/>
      <c r="Z1901" s="39"/>
      <c r="AA1901" s="39"/>
      <c r="AB1901" s="39"/>
      <c r="AC1901" s="39"/>
      <c r="AD1901" s="39"/>
      <c r="AE1901" s="39"/>
      <c r="AR1901" s="230" t="s">
        <v>209</v>
      </c>
      <c r="AT1901" s="230" t="s">
        <v>153</v>
      </c>
      <c r="AU1901" s="230" t="s">
        <v>89</v>
      </c>
      <c r="AY1901" s="18" t="s">
        <v>151</v>
      </c>
      <c r="BE1901" s="231">
        <f>IF(N1901="základní",J1901,0)</f>
        <v>0</v>
      </c>
      <c r="BF1901" s="231">
        <f>IF(N1901="snížená",J1901,0)</f>
        <v>0</v>
      </c>
      <c r="BG1901" s="231">
        <f>IF(N1901="zákl. přenesená",J1901,0)</f>
        <v>0</v>
      </c>
      <c r="BH1901" s="231">
        <f>IF(N1901="sníž. přenesená",J1901,0)</f>
        <v>0</v>
      </c>
      <c r="BI1901" s="231">
        <f>IF(N1901="nulová",J1901,0)</f>
        <v>0</v>
      </c>
      <c r="BJ1901" s="18" t="s">
        <v>87</v>
      </c>
      <c r="BK1901" s="231">
        <f>ROUND(I1901*H1901,2)</f>
        <v>0</v>
      </c>
      <c r="BL1901" s="18" t="s">
        <v>209</v>
      </c>
      <c r="BM1901" s="230" t="s">
        <v>2220</v>
      </c>
    </row>
    <row r="1902" s="14" customFormat="1">
      <c r="A1902" s="14"/>
      <c r="B1902" s="243"/>
      <c r="C1902" s="244"/>
      <c r="D1902" s="234" t="s">
        <v>160</v>
      </c>
      <c r="E1902" s="245" t="s">
        <v>1</v>
      </c>
      <c r="F1902" s="246" t="s">
        <v>2221</v>
      </c>
      <c r="G1902" s="244"/>
      <c r="H1902" s="247">
        <v>11.880000000000001</v>
      </c>
      <c r="I1902" s="248"/>
      <c r="J1902" s="244"/>
      <c r="K1902" s="244"/>
      <c r="L1902" s="249"/>
      <c r="M1902" s="250"/>
      <c r="N1902" s="251"/>
      <c r="O1902" s="251"/>
      <c r="P1902" s="251"/>
      <c r="Q1902" s="251"/>
      <c r="R1902" s="251"/>
      <c r="S1902" s="251"/>
      <c r="T1902" s="252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3" t="s">
        <v>160</v>
      </c>
      <c r="AU1902" s="253" t="s">
        <v>89</v>
      </c>
      <c r="AV1902" s="14" t="s">
        <v>89</v>
      </c>
      <c r="AW1902" s="14" t="s">
        <v>34</v>
      </c>
      <c r="AX1902" s="14" t="s">
        <v>87</v>
      </c>
      <c r="AY1902" s="253" t="s">
        <v>151</v>
      </c>
    </row>
    <row r="1903" s="2" customFormat="1" ht="16.5" customHeight="1">
      <c r="A1903" s="39"/>
      <c r="B1903" s="40"/>
      <c r="C1903" s="219" t="s">
        <v>2222</v>
      </c>
      <c r="D1903" s="219" t="s">
        <v>153</v>
      </c>
      <c r="E1903" s="220" t="s">
        <v>2223</v>
      </c>
      <c r="F1903" s="221" t="s">
        <v>2224</v>
      </c>
      <c r="G1903" s="222" t="s">
        <v>208</v>
      </c>
      <c r="H1903" s="223">
        <v>41</v>
      </c>
      <c r="I1903" s="224"/>
      <c r="J1903" s="225">
        <f>ROUND(I1903*H1903,2)</f>
        <v>0</v>
      </c>
      <c r="K1903" s="221" t="s">
        <v>1</v>
      </c>
      <c r="L1903" s="45"/>
      <c r="M1903" s="226" t="s">
        <v>1</v>
      </c>
      <c r="N1903" s="227" t="s">
        <v>44</v>
      </c>
      <c r="O1903" s="92"/>
      <c r="P1903" s="228">
        <f>O1903*H1903</f>
        <v>0</v>
      </c>
      <c r="Q1903" s="228">
        <v>0</v>
      </c>
      <c r="R1903" s="228">
        <f>Q1903*H1903</f>
        <v>0</v>
      </c>
      <c r="S1903" s="228">
        <v>0</v>
      </c>
      <c r="T1903" s="229">
        <f>S1903*H1903</f>
        <v>0</v>
      </c>
      <c r="U1903" s="39"/>
      <c r="V1903" s="39"/>
      <c r="W1903" s="39"/>
      <c r="X1903" s="39"/>
      <c r="Y1903" s="39"/>
      <c r="Z1903" s="39"/>
      <c r="AA1903" s="39"/>
      <c r="AB1903" s="39"/>
      <c r="AC1903" s="39"/>
      <c r="AD1903" s="39"/>
      <c r="AE1903" s="39"/>
      <c r="AR1903" s="230" t="s">
        <v>209</v>
      </c>
      <c r="AT1903" s="230" t="s">
        <v>153</v>
      </c>
      <c r="AU1903" s="230" t="s">
        <v>89</v>
      </c>
      <c r="AY1903" s="18" t="s">
        <v>151</v>
      </c>
      <c r="BE1903" s="231">
        <f>IF(N1903="základní",J1903,0)</f>
        <v>0</v>
      </c>
      <c r="BF1903" s="231">
        <f>IF(N1903="snížená",J1903,0)</f>
        <v>0</v>
      </c>
      <c r="BG1903" s="231">
        <f>IF(N1903="zákl. přenesená",J1903,0)</f>
        <v>0</v>
      </c>
      <c r="BH1903" s="231">
        <f>IF(N1903="sníž. přenesená",J1903,0)</f>
        <v>0</v>
      </c>
      <c r="BI1903" s="231">
        <f>IF(N1903="nulová",J1903,0)</f>
        <v>0</v>
      </c>
      <c r="BJ1903" s="18" t="s">
        <v>87</v>
      </c>
      <c r="BK1903" s="231">
        <f>ROUND(I1903*H1903,2)</f>
        <v>0</v>
      </c>
      <c r="BL1903" s="18" t="s">
        <v>209</v>
      </c>
      <c r="BM1903" s="230" t="s">
        <v>2225</v>
      </c>
    </row>
    <row r="1904" s="13" customFormat="1">
      <c r="A1904" s="13"/>
      <c r="B1904" s="232"/>
      <c r="C1904" s="233"/>
      <c r="D1904" s="234" t="s">
        <v>160</v>
      </c>
      <c r="E1904" s="235" t="s">
        <v>1</v>
      </c>
      <c r="F1904" s="236" t="s">
        <v>2226</v>
      </c>
      <c r="G1904" s="233"/>
      <c r="H1904" s="235" t="s">
        <v>1</v>
      </c>
      <c r="I1904" s="237"/>
      <c r="J1904" s="233"/>
      <c r="K1904" s="233"/>
      <c r="L1904" s="238"/>
      <c r="M1904" s="239"/>
      <c r="N1904" s="240"/>
      <c r="O1904" s="240"/>
      <c r="P1904" s="240"/>
      <c r="Q1904" s="240"/>
      <c r="R1904" s="240"/>
      <c r="S1904" s="240"/>
      <c r="T1904" s="241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42" t="s">
        <v>160</v>
      </c>
      <c r="AU1904" s="242" t="s">
        <v>89</v>
      </c>
      <c r="AV1904" s="13" t="s">
        <v>87</v>
      </c>
      <c r="AW1904" s="13" t="s">
        <v>34</v>
      </c>
      <c r="AX1904" s="13" t="s">
        <v>79</v>
      </c>
      <c r="AY1904" s="242" t="s">
        <v>151</v>
      </c>
    </row>
    <row r="1905" s="14" customFormat="1">
      <c r="A1905" s="14"/>
      <c r="B1905" s="243"/>
      <c r="C1905" s="244"/>
      <c r="D1905" s="234" t="s">
        <v>160</v>
      </c>
      <c r="E1905" s="245" t="s">
        <v>1</v>
      </c>
      <c r="F1905" s="246" t="s">
        <v>316</v>
      </c>
      <c r="G1905" s="244"/>
      <c r="H1905" s="247">
        <v>41</v>
      </c>
      <c r="I1905" s="248"/>
      <c r="J1905" s="244"/>
      <c r="K1905" s="244"/>
      <c r="L1905" s="249"/>
      <c r="M1905" s="250"/>
      <c r="N1905" s="251"/>
      <c r="O1905" s="251"/>
      <c r="P1905" s="251"/>
      <c r="Q1905" s="251"/>
      <c r="R1905" s="251"/>
      <c r="S1905" s="251"/>
      <c r="T1905" s="252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3" t="s">
        <v>160</v>
      </c>
      <c r="AU1905" s="253" t="s">
        <v>89</v>
      </c>
      <c r="AV1905" s="14" t="s">
        <v>89</v>
      </c>
      <c r="AW1905" s="14" t="s">
        <v>34</v>
      </c>
      <c r="AX1905" s="14" t="s">
        <v>87</v>
      </c>
      <c r="AY1905" s="253" t="s">
        <v>151</v>
      </c>
    </row>
    <row r="1906" s="2" customFormat="1" ht="16.5" customHeight="1">
      <c r="A1906" s="39"/>
      <c r="B1906" s="40"/>
      <c r="C1906" s="219" t="s">
        <v>2227</v>
      </c>
      <c r="D1906" s="219" t="s">
        <v>153</v>
      </c>
      <c r="E1906" s="220" t="s">
        <v>2228</v>
      </c>
      <c r="F1906" s="221" t="s">
        <v>2229</v>
      </c>
      <c r="G1906" s="222" t="s">
        <v>208</v>
      </c>
      <c r="H1906" s="223">
        <v>99</v>
      </c>
      <c r="I1906" s="224"/>
      <c r="J1906" s="225">
        <f>ROUND(I1906*H1906,2)</f>
        <v>0</v>
      </c>
      <c r="K1906" s="221" t="s">
        <v>157</v>
      </c>
      <c r="L1906" s="45"/>
      <c r="M1906" s="226" t="s">
        <v>1</v>
      </c>
      <c r="N1906" s="227" t="s">
        <v>44</v>
      </c>
      <c r="O1906" s="92"/>
      <c r="P1906" s="228">
        <f>O1906*H1906</f>
        <v>0</v>
      </c>
      <c r="Q1906" s="228">
        <v>0.00029999999999999997</v>
      </c>
      <c r="R1906" s="228">
        <f>Q1906*H1906</f>
        <v>0.029699999999999997</v>
      </c>
      <c r="S1906" s="228">
        <v>0</v>
      </c>
      <c r="T1906" s="229">
        <f>S1906*H1906</f>
        <v>0</v>
      </c>
      <c r="U1906" s="39"/>
      <c r="V1906" s="39"/>
      <c r="W1906" s="39"/>
      <c r="X1906" s="39"/>
      <c r="Y1906" s="39"/>
      <c r="Z1906" s="39"/>
      <c r="AA1906" s="39"/>
      <c r="AB1906" s="39"/>
      <c r="AC1906" s="39"/>
      <c r="AD1906" s="39"/>
      <c r="AE1906" s="39"/>
      <c r="AR1906" s="230" t="s">
        <v>209</v>
      </c>
      <c r="AT1906" s="230" t="s">
        <v>153</v>
      </c>
      <c r="AU1906" s="230" t="s">
        <v>89</v>
      </c>
      <c r="AY1906" s="18" t="s">
        <v>151</v>
      </c>
      <c r="BE1906" s="231">
        <f>IF(N1906="základní",J1906,0)</f>
        <v>0</v>
      </c>
      <c r="BF1906" s="231">
        <f>IF(N1906="snížená",J1906,0)</f>
        <v>0</v>
      </c>
      <c r="BG1906" s="231">
        <f>IF(N1906="zákl. přenesená",J1906,0)</f>
        <v>0</v>
      </c>
      <c r="BH1906" s="231">
        <f>IF(N1906="sníž. přenesená",J1906,0)</f>
        <v>0</v>
      </c>
      <c r="BI1906" s="231">
        <f>IF(N1906="nulová",J1906,0)</f>
        <v>0</v>
      </c>
      <c r="BJ1906" s="18" t="s">
        <v>87</v>
      </c>
      <c r="BK1906" s="231">
        <f>ROUND(I1906*H1906,2)</f>
        <v>0</v>
      </c>
      <c r="BL1906" s="18" t="s">
        <v>209</v>
      </c>
      <c r="BM1906" s="230" t="s">
        <v>2230</v>
      </c>
    </row>
    <row r="1907" s="13" customFormat="1">
      <c r="A1907" s="13"/>
      <c r="B1907" s="232"/>
      <c r="C1907" s="233"/>
      <c r="D1907" s="234" t="s">
        <v>160</v>
      </c>
      <c r="E1907" s="235" t="s">
        <v>1</v>
      </c>
      <c r="F1907" s="236" t="s">
        <v>2231</v>
      </c>
      <c r="G1907" s="233"/>
      <c r="H1907" s="235" t="s">
        <v>1</v>
      </c>
      <c r="I1907" s="237"/>
      <c r="J1907" s="233"/>
      <c r="K1907" s="233"/>
      <c r="L1907" s="238"/>
      <c r="M1907" s="239"/>
      <c r="N1907" s="240"/>
      <c r="O1907" s="240"/>
      <c r="P1907" s="240"/>
      <c r="Q1907" s="240"/>
      <c r="R1907" s="240"/>
      <c r="S1907" s="240"/>
      <c r="T1907" s="241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42" t="s">
        <v>160</v>
      </c>
      <c r="AU1907" s="242" t="s">
        <v>89</v>
      </c>
      <c r="AV1907" s="13" t="s">
        <v>87</v>
      </c>
      <c r="AW1907" s="13" t="s">
        <v>34</v>
      </c>
      <c r="AX1907" s="13" t="s">
        <v>79</v>
      </c>
      <c r="AY1907" s="242" t="s">
        <v>151</v>
      </c>
    </row>
    <row r="1908" s="14" customFormat="1">
      <c r="A1908" s="14"/>
      <c r="B1908" s="243"/>
      <c r="C1908" s="244"/>
      <c r="D1908" s="234" t="s">
        <v>160</v>
      </c>
      <c r="E1908" s="245" t="s">
        <v>1</v>
      </c>
      <c r="F1908" s="246" t="s">
        <v>2232</v>
      </c>
      <c r="G1908" s="244"/>
      <c r="H1908" s="247">
        <v>82</v>
      </c>
      <c r="I1908" s="248"/>
      <c r="J1908" s="244"/>
      <c r="K1908" s="244"/>
      <c r="L1908" s="249"/>
      <c r="M1908" s="250"/>
      <c r="N1908" s="251"/>
      <c r="O1908" s="251"/>
      <c r="P1908" s="251"/>
      <c r="Q1908" s="251"/>
      <c r="R1908" s="251"/>
      <c r="S1908" s="251"/>
      <c r="T1908" s="252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3" t="s">
        <v>160</v>
      </c>
      <c r="AU1908" s="253" t="s">
        <v>89</v>
      </c>
      <c r="AV1908" s="14" t="s">
        <v>89</v>
      </c>
      <c r="AW1908" s="14" t="s">
        <v>34</v>
      </c>
      <c r="AX1908" s="14" t="s">
        <v>79</v>
      </c>
      <c r="AY1908" s="253" t="s">
        <v>151</v>
      </c>
    </row>
    <row r="1909" s="14" customFormat="1">
      <c r="A1909" s="14"/>
      <c r="B1909" s="243"/>
      <c r="C1909" s="244"/>
      <c r="D1909" s="234" t="s">
        <v>160</v>
      </c>
      <c r="E1909" s="245" t="s">
        <v>1</v>
      </c>
      <c r="F1909" s="246" t="s">
        <v>2233</v>
      </c>
      <c r="G1909" s="244"/>
      <c r="H1909" s="247">
        <v>17</v>
      </c>
      <c r="I1909" s="248"/>
      <c r="J1909" s="244"/>
      <c r="K1909" s="244"/>
      <c r="L1909" s="249"/>
      <c r="M1909" s="250"/>
      <c r="N1909" s="251"/>
      <c r="O1909" s="251"/>
      <c r="P1909" s="251"/>
      <c r="Q1909" s="251"/>
      <c r="R1909" s="251"/>
      <c r="S1909" s="251"/>
      <c r="T1909" s="252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53" t="s">
        <v>160</v>
      </c>
      <c r="AU1909" s="253" t="s">
        <v>89</v>
      </c>
      <c r="AV1909" s="14" t="s">
        <v>89</v>
      </c>
      <c r="AW1909" s="14" t="s">
        <v>34</v>
      </c>
      <c r="AX1909" s="14" t="s">
        <v>79</v>
      </c>
      <c r="AY1909" s="253" t="s">
        <v>151</v>
      </c>
    </row>
    <row r="1910" s="15" customFormat="1">
      <c r="A1910" s="15"/>
      <c r="B1910" s="254"/>
      <c r="C1910" s="255"/>
      <c r="D1910" s="234" t="s">
        <v>160</v>
      </c>
      <c r="E1910" s="256" t="s">
        <v>1</v>
      </c>
      <c r="F1910" s="257" t="s">
        <v>166</v>
      </c>
      <c r="G1910" s="255"/>
      <c r="H1910" s="258">
        <v>99</v>
      </c>
      <c r="I1910" s="259"/>
      <c r="J1910" s="255"/>
      <c r="K1910" s="255"/>
      <c r="L1910" s="260"/>
      <c r="M1910" s="261"/>
      <c r="N1910" s="262"/>
      <c r="O1910" s="262"/>
      <c r="P1910" s="262"/>
      <c r="Q1910" s="262"/>
      <c r="R1910" s="262"/>
      <c r="S1910" s="262"/>
      <c r="T1910" s="263"/>
      <c r="U1910" s="15"/>
      <c r="V1910" s="15"/>
      <c r="W1910" s="15"/>
      <c r="X1910" s="15"/>
      <c r="Y1910" s="15"/>
      <c r="Z1910" s="15"/>
      <c r="AA1910" s="15"/>
      <c r="AB1910" s="15"/>
      <c r="AC1910" s="15"/>
      <c r="AD1910" s="15"/>
      <c r="AE1910" s="15"/>
      <c r="AT1910" s="264" t="s">
        <v>160</v>
      </c>
      <c r="AU1910" s="264" t="s">
        <v>89</v>
      </c>
      <c r="AV1910" s="15" t="s">
        <v>158</v>
      </c>
      <c r="AW1910" s="15" t="s">
        <v>34</v>
      </c>
      <c r="AX1910" s="15" t="s">
        <v>87</v>
      </c>
      <c r="AY1910" s="264" t="s">
        <v>151</v>
      </c>
    </row>
    <row r="1911" s="2" customFormat="1" ht="16.5" customHeight="1">
      <c r="A1911" s="39"/>
      <c r="B1911" s="40"/>
      <c r="C1911" s="219" t="s">
        <v>2234</v>
      </c>
      <c r="D1911" s="219" t="s">
        <v>153</v>
      </c>
      <c r="E1911" s="220" t="s">
        <v>2235</v>
      </c>
      <c r="F1911" s="221" t="s">
        <v>2236</v>
      </c>
      <c r="G1911" s="222" t="s">
        <v>388</v>
      </c>
      <c r="H1911" s="223">
        <v>572.39999999999998</v>
      </c>
      <c r="I1911" s="224"/>
      <c r="J1911" s="225">
        <f>ROUND(I1911*H1911,2)</f>
        <v>0</v>
      </c>
      <c r="K1911" s="221" t="s">
        <v>157</v>
      </c>
      <c r="L1911" s="45"/>
      <c r="M1911" s="226" t="s">
        <v>1</v>
      </c>
      <c r="N1911" s="227" t="s">
        <v>44</v>
      </c>
      <c r="O1911" s="92"/>
      <c r="P1911" s="228">
        <f>O1911*H1911</f>
        <v>0</v>
      </c>
      <c r="Q1911" s="228">
        <v>3.0000000000000001E-05</v>
      </c>
      <c r="R1911" s="228">
        <f>Q1911*H1911</f>
        <v>0.017172</v>
      </c>
      <c r="S1911" s="228">
        <v>0</v>
      </c>
      <c r="T1911" s="229">
        <f>S1911*H1911</f>
        <v>0</v>
      </c>
      <c r="U1911" s="39"/>
      <c r="V1911" s="39"/>
      <c r="W1911" s="39"/>
      <c r="X1911" s="39"/>
      <c r="Y1911" s="39"/>
      <c r="Z1911" s="39"/>
      <c r="AA1911" s="39"/>
      <c r="AB1911" s="39"/>
      <c r="AC1911" s="39"/>
      <c r="AD1911" s="39"/>
      <c r="AE1911" s="39"/>
      <c r="AR1911" s="230" t="s">
        <v>209</v>
      </c>
      <c r="AT1911" s="230" t="s">
        <v>153</v>
      </c>
      <c r="AU1911" s="230" t="s">
        <v>89</v>
      </c>
      <c r="AY1911" s="18" t="s">
        <v>151</v>
      </c>
      <c r="BE1911" s="231">
        <f>IF(N1911="základní",J1911,0)</f>
        <v>0</v>
      </c>
      <c r="BF1911" s="231">
        <f>IF(N1911="snížená",J1911,0)</f>
        <v>0</v>
      </c>
      <c r="BG1911" s="231">
        <f>IF(N1911="zákl. přenesená",J1911,0)</f>
        <v>0</v>
      </c>
      <c r="BH1911" s="231">
        <f>IF(N1911="sníž. přenesená",J1911,0)</f>
        <v>0</v>
      </c>
      <c r="BI1911" s="231">
        <f>IF(N1911="nulová",J1911,0)</f>
        <v>0</v>
      </c>
      <c r="BJ1911" s="18" t="s">
        <v>87</v>
      </c>
      <c r="BK1911" s="231">
        <f>ROUND(I1911*H1911,2)</f>
        <v>0</v>
      </c>
      <c r="BL1911" s="18" t="s">
        <v>209</v>
      </c>
      <c r="BM1911" s="230" t="s">
        <v>2237</v>
      </c>
    </row>
    <row r="1912" s="13" customFormat="1">
      <c r="A1912" s="13"/>
      <c r="B1912" s="232"/>
      <c r="C1912" s="233"/>
      <c r="D1912" s="234" t="s">
        <v>160</v>
      </c>
      <c r="E1912" s="235" t="s">
        <v>1</v>
      </c>
      <c r="F1912" s="236" t="s">
        <v>2238</v>
      </c>
      <c r="G1912" s="233"/>
      <c r="H1912" s="235" t="s">
        <v>1</v>
      </c>
      <c r="I1912" s="237"/>
      <c r="J1912" s="233"/>
      <c r="K1912" s="233"/>
      <c r="L1912" s="238"/>
      <c r="M1912" s="239"/>
      <c r="N1912" s="240"/>
      <c r="O1912" s="240"/>
      <c r="P1912" s="240"/>
      <c r="Q1912" s="240"/>
      <c r="R1912" s="240"/>
      <c r="S1912" s="240"/>
      <c r="T1912" s="241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42" t="s">
        <v>160</v>
      </c>
      <c r="AU1912" s="242" t="s">
        <v>89</v>
      </c>
      <c r="AV1912" s="13" t="s">
        <v>87</v>
      </c>
      <c r="AW1912" s="13" t="s">
        <v>34</v>
      </c>
      <c r="AX1912" s="13" t="s">
        <v>79</v>
      </c>
      <c r="AY1912" s="242" t="s">
        <v>151</v>
      </c>
    </row>
    <row r="1913" s="14" customFormat="1">
      <c r="A1913" s="14"/>
      <c r="B1913" s="243"/>
      <c r="C1913" s="244"/>
      <c r="D1913" s="234" t="s">
        <v>160</v>
      </c>
      <c r="E1913" s="245" t="s">
        <v>1</v>
      </c>
      <c r="F1913" s="246" t="s">
        <v>2239</v>
      </c>
      <c r="G1913" s="244"/>
      <c r="H1913" s="247">
        <v>109.2</v>
      </c>
      <c r="I1913" s="248"/>
      <c r="J1913" s="244"/>
      <c r="K1913" s="244"/>
      <c r="L1913" s="249"/>
      <c r="M1913" s="250"/>
      <c r="N1913" s="251"/>
      <c r="O1913" s="251"/>
      <c r="P1913" s="251"/>
      <c r="Q1913" s="251"/>
      <c r="R1913" s="251"/>
      <c r="S1913" s="251"/>
      <c r="T1913" s="252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53" t="s">
        <v>160</v>
      </c>
      <c r="AU1913" s="253" t="s">
        <v>89</v>
      </c>
      <c r="AV1913" s="14" t="s">
        <v>89</v>
      </c>
      <c r="AW1913" s="14" t="s">
        <v>34</v>
      </c>
      <c r="AX1913" s="14" t="s">
        <v>79</v>
      </c>
      <c r="AY1913" s="253" t="s">
        <v>151</v>
      </c>
    </row>
    <row r="1914" s="13" customFormat="1">
      <c r="A1914" s="13"/>
      <c r="B1914" s="232"/>
      <c r="C1914" s="233"/>
      <c r="D1914" s="234" t="s">
        <v>160</v>
      </c>
      <c r="E1914" s="235" t="s">
        <v>1</v>
      </c>
      <c r="F1914" s="236" t="s">
        <v>2240</v>
      </c>
      <c r="G1914" s="233"/>
      <c r="H1914" s="235" t="s">
        <v>1</v>
      </c>
      <c r="I1914" s="237"/>
      <c r="J1914" s="233"/>
      <c r="K1914" s="233"/>
      <c r="L1914" s="238"/>
      <c r="M1914" s="239"/>
      <c r="N1914" s="240"/>
      <c r="O1914" s="240"/>
      <c r="P1914" s="240"/>
      <c r="Q1914" s="240"/>
      <c r="R1914" s="240"/>
      <c r="S1914" s="240"/>
      <c r="T1914" s="241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42" t="s">
        <v>160</v>
      </c>
      <c r="AU1914" s="242" t="s">
        <v>89</v>
      </c>
      <c r="AV1914" s="13" t="s">
        <v>87</v>
      </c>
      <c r="AW1914" s="13" t="s">
        <v>34</v>
      </c>
      <c r="AX1914" s="13" t="s">
        <v>79</v>
      </c>
      <c r="AY1914" s="242" t="s">
        <v>151</v>
      </c>
    </row>
    <row r="1915" s="13" customFormat="1">
      <c r="A1915" s="13"/>
      <c r="B1915" s="232"/>
      <c r="C1915" s="233"/>
      <c r="D1915" s="234" t="s">
        <v>160</v>
      </c>
      <c r="E1915" s="235" t="s">
        <v>1</v>
      </c>
      <c r="F1915" s="236" t="s">
        <v>2241</v>
      </c>
      <c r="G1915" s="233"/>
      <c r="H1915" s="235" t="s">
        <v>1</v>
      </c>
      <c r="I1915" s="237"/>
      <c r="J1915" s="233"/>
      <c r="K1915" s="233"/>
      <c r="L1915" s="238"/>
      <c r="M1915" s="239"/>
      <c r="N1915" s="240"/>
      <c r="O1915" s="240"/>
      <c r="P1915" s="240"/>
      <c r="Q1915" s="240"/>
      <c r="R1915" s="240"/>
      <c r="S1915" s="240"/>
      <c r="T1915" s="241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42" t="s">
        <v>160</v>
      </c>
      <c r="AU1915" s="242" t="s">
        <v>89</v>
      </c>
      <c r="AV1915" s="13" t="s">
        <v>87</v>
      </c>
      <c r="AW1915" s="13" t="s">
        <v>34</v>
      </c>
      <c r="AX1915" s="13" t="s">
        <v>79</v>
      </c>
      <c r="AY1915" s="242" t="s">
        <v>151</v>
      </c>
    </row>
    <row r="1916" s="14" customFormat="1">
      <c r="A1916" s="14"/>
      <c r="B1916" s="243"/>
      <c r="C1916" s="244"/>
      <c r="D1916" s="234" t="s">
        <v>160</v>
      </c>
      <c r="E1916" s="245" t="s">
        <v>1</v>
      </c>
      <c r="F1916" s="246" t="s">
        <v>2242</v>
      </c>
      <c r="G1916" s="244"/>
      <c r="H1916" s="247">
        <v>129.5</v>
      </c>
      <c r="I1916" s="248"/>
      <c r="J1916" s="244"/>
      <c r="K1916" s="244"/>
      <c r="L1916" s="249"/>
      <c r="M1916" s="250"/>
      <c r="N1916" s="251"/>
      <c r="O1916" s="251"/>
      <c r="P1916" s="251"/>
      <c r="Q1916" s="251"/>
      <c r="R1916" s="251"/>
      <c r="S1916" s="251"/>
      <c r="T1916" s="252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3" t="s">
        <v>160</v>
      </c>
      <c r="AU1916" s="253" t="s">
        <v>89</v>
      </c>
      <c r="AV1916" s="14" t="s">
        <v>89</v>
      </c>
      <c r="AW1916" s="14" t="s">
        <v>34</v>
      </c>
      <c r="AX1916" s="14" t="s">
        <v>79</v>
      </c>
      <c r="AY1916" s="253" t="s">
        <v>151</v>
      </c>
    </row>
    <row r="1917" s="13" customFormat="1">
      <c r="A1917" s="13"/>
      <c r="B1917" s="232"/>
      <c r="C1917" s="233"/>
      <c r="D1917" s="234" t="s">
        <v>160</v>
      </c>
      <c r="E1917" s="235" t="s">
        <v>1</v>
      </c>
      <c r="F1917" s="236" t="s">
        <v>2243</v>
      </c>
      <c r="G1917" s="233"/>
      <c r="H1917" s="235" t="s">
        <v>1</v>
      </c>
      <c r="I1917" s="237"/>
      <c r="J1917" s="233"/>
      <c r="K1917" s="233"/>
      <c r="L1917" s="238"/>
      <c r="M1917" s="239"/>
      <c r="N1917" s="240"/>
      <c r="O1917" s="240"/>
      <c r="P1917" s="240"/>
      <c r="Q1917" s="240"/>
      <c r="R1917" s="240"/>
      <c r="S1917" s="240"/>
      <c r="T1917" s="241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42" t="s">
        <v>160</v>
      </c>
      <c r="AU1917" s="242" t="s">
        <v>89</v>
      </c>
      <c r="AV1917" s="13" t="s">
        <v>87</v>
      </c>
      <c r="AW1917" s="13" t="s">
        <v>34</v>
      </c>
      <c r="AX1917" s="13" t="s">
        <v>79</v>
      </c>
      <c r="AY1917" s="242" t="s">
        <v>151</v>
      </c>
    </row>
    <row r="1918" s="14" customFormat="1">
      <c r="A1918" s="14"/>
      <c r="B1918" s="243"/>
      <c r="C1918" s="244"/>
      <c r="D1918" s="234" t="s">
        <v>160</v>
      </c>
      <c r="E1918" s="245" t="s">
        <v>1</v>
      </c>
      <c r="F1918" s="246" t="s">
        <v>2244</v>
      </c>
      <c r="G1918" s="244"/>
      <c r="H1918" s="247">
        <v>24.149999999999999</v>
      </c>
      <c r="I1918" s="248"/>
      <c r="J1918" s="244"/>
      <c r="K1918" s="244"/>
      <c r="L1918" s="249"/>
      <c r="M1918" s="250"/>
      <c r="N1918" s="251"/>
      <c r="O1918" s="251"/>
      <c r="P1918" s="251"/>
      <c r="Q1918" s="251"/>
      <c r="R1918" s="251"/>
      <c r="S1918" s="251"/>
      <c r="T1918" s="252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3" t="s">
        <v>160</v>
      </c>
      <c r="AU1918" s="253" t="s">
        <v>89</v>
      </c>
      <c r="AV1918" s="14" t="s">
        <v>89</v>
      </c>
      <c r="AW1918" s="14" t="s">
        <v>34</v>
      </c>
      <c r="AX1918" s="14" t="s">
        <v>79</v>
      </c>
      <c r="AY1918" s="253" t="s">
        <v>151</v>
      </c>
    </row>
    <row r="1919" s="13" customFormat="1">
      <c r="A1919" s="13"/>
      <c r="B1919" s="232"/>
      <c r="C1919" s="233"/>
      <c r="D1919" s="234" t="s">
        <v>160</v>
      </c>
      <c r="E1919" s="235" t="s">
        <v>1</v>
      </c>
      <c r="F1919" s="236" t="s">
        <v>2245</v>
      </c>
      <c r="G1919" s="233"/>
      <c r="H1919" s="235" t="s">
        <v>1</v>
      </c>
      <c r="I1919" s="237"/>
      <c r="J1919" s="233"/>
      <c r="K1919" s="233"/>
      <c r="L1919" s="238"/>
      <c r="M1919" s="239"/>
      <c r="N1919" s="240"/>
      <c r="O1919" s="240"/>
      <c r="P1919" s="240"/>
      <c r="Q1919" s="240"/>
      <c r="R1919" s="240"/>
      <c r="S1919" s="240"/>
      <c r="T1919" s="241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42" t="s">
        <v>160</v>
      </c>
      <c r="AU1919" s="242" t="s">
        <v>89</v>
      </c>
      <c r="AV1919" s="13" t="s">
        <v>87</v>
      </c>
      <c r="AW1919" s="13" t="s">
        <v>34</v>
      </c>
      <c r="AX1919" s="13" t="s">
        <v>79</v>
      </c>
      <c r="AY1919" s="242" t="s">
        <v>151</v>
      </c>
    </row>
    <row r="1920" s="14" customFormat="1">
      <c r="A1920" s="14"/>
      <c r="B1920" s="243"/>
      <c r="C1920" s="244"/>
      <c r="D1920" s="234" t="s">
        <v>160</v>
      </c>
      <c r="E1920" s="245" t="s">
        <v>1</v>
      </c>
      <c r="F1920" s="246" t="s">
        <v>2246</v>
      </c>
      <c r="G1920" s="244"/>
      <c r="H1920" s="247">
        <v>40</v>
      </c>
      <c r="I1920" s="248"/>
      <c r="J1920" s="244"/>
      <c r="K1920" s="244"/>
      <c r="L1920" s="249"/>
      <c r="M1920" s="250"/>
      <c r="N1920" s="251"/>
      <c r="O1920" s="251"/>
      <c r="P1920" s="251"/>
      <c r="Q1920" s="251"/>
      <c r="R1920" s="251"/>
      <c r="S1920" s="251"/>
      <c r="T1920" s="252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53" t="s">
        <v>160</v>
      </c>
      <c r="AU1920" s="253" t="s">
        <v>89</v>
      </c>
      <c r="AV1920" s="14" t="s">
        <v>89</v>
      </c>
      <c r="AW1920" s="14" t="s">
        <v>34</v>
      </c>
      <c r="AX1920" s="14" t="s">
        <v>79</v>
      </c>
      <c r="AY1920" s="253" t="s">
        <v>151</v>
      </c>
    </row>
    <row r="1921" s="14" customFormat="1">
      <c r="A1921" s="14"/>
      <c r="B1921" s="243"/>
      <c r="C1921" s="244"/>
      <c r="D1921" s="234" t="s">
        <v>160</v>
      </c>
      <c r="E1921" s="245" t="s">
        <v>1</v>
      </c>
      <c r="F1921" s="246" t="s">
        <v>2247</v>
      </c>
      <c r="G1921" s="244"/>
      <c r="H1921" s="247">
        <v>15.15</v>
      </c>
      <c r="I1921" s="248"/>
      <c r="J1921" s="244"/>
      <c r="K1921" s="244"/>
      <c r="L1921" s="249"/>
      <c r="M1921" s="250"/>
      <c r="N1921" s="251"/>
      <c r="O1921" s="251"/>
      <c r="P1921" s="251"/>
      <c r="Q1921" s="251"/>
      <c r="R1921" s="251"/>
      <c r="S1921" s="251"/>
      <c r="T1921" s="252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3" t="s">
        <v>160</v>
      </c>
      <c r="AU1921" s="253" t="s">
        <v>89</v>
      </c>
      <c r="AV1921" s="14" t="s">
        <v>89</v>
      </c>
      <c r="AW1921" s="14" t="s">
        <v>34</v>
      </c>
      <c r="AX1921" s="14" t="s">
        <v>79</v>
      </c>
      <c r="AY1921" s="253" t="s">
        <v>151</v>
      </c>
    </row>
    <row r="1922" s="14" customFormat="1">
      <c r="A1922" s="14"/>
      <c r="B1922" s="243"/>
      <c r="C1922" s="244"/>
      <c r="D1922" s="234" t="s">
        <v>160</v>
      </c>
      <c r="E1922" s="245" t="s">
        <v>1</v>
      </c>
      <c r="F1922" s="246" t="s">
        <v>2248</v>
      </c>
      <c r="G1922" s="244"/>
      <c r="H1922" s="247">
        <v>254.40000000000001</v>
      </c>
      <c r="I1922" s="248"/>
      <c r="J1922" s="244"/>
      <c r="K1922" s="244"/>
      <c r="L1922" s="249"/>
      <c r="M1922" s="250"/>
      <c r="N1922" s="251"/>
      <c r="O1922" s="251"/>
      <c r="P1922" s="251"/>
      <c r="Q1922" s="251"/>
      <c r="R1922" s="251"/>
      <c r="S1922" s="251"/>
      <c r="T1922" s="252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3" t="s">
        <v>160</v>
      </c>
      <c r="AU1922" s="253" t="s">
        <v>89</v>
      </c>
      <c r="AV1922" s="14" t="s">
        <v>89</v>
      </c>
      <c r="AW1922" s="14" t="s">
        <v>34</v>
      </c>
      <c r="AX1922" s="14" t="s">
        <v>79</v>
      </c>
      <c r="AY1922" s="253" t="s">
        <v>151</v>
      </c>
    </row>
    <row r="1923" s="15" customFormat="1">
      <c r="A1923" s="15"/>
      <c r="B1923" s="254"/>
      <c r="C1923" s="255"/>
      <c r="D1923" s="234" t="s">
        <v>160</v>
      </c>
      <c r="E1923" s="256" t="s">
        <v>1</v>
      </c>
      <c r="F1923" s="257" t="s">
        <v>166</v>
      </c>
      <c r="G1923" s="255"/>
      <c r="H1923" s="258">
        <v>572.39999999999998</v>
      </c>
      <c r="I1923" s="259"/>
      <c r="J1923" s="255"/>
      <c r="K1923" s="255"/>
      <c r="L1923" s="260"/>
      <c r="M1923" s="261"/>
      <c r="N1923" s="262"/>
      <c r="O1923" s="262"/>
      <c r="P1923" s="262"/>
      <c r="Q1923" s="262"/>
      <c r="R1923" s="262"/>
      <c r="S1923" s="262"/>
      <c r="T1923" s="263"/>
      <c r="U1923" s="15"/>
      <c r="V1923" s="15"/>
      <c r="W1923" s="15"/>
      <c r="X1923" s="15"/>
      <c r="Y1923" s="15"/>
      <c r="Z1923" s="15"/>
      <c r="AA1923" s="15"/>
      <c r="AB1923" s="15"/>
      <c r="AC1923" s="15"/>
      <c r="AD1923" s="15"/>
      <c r="AE1923" s="15"/>
      <c r="AT1923" s="264" t="s">
        <v>160</v>
      </c>
      <c r="AU1923" s="264" t="s">
        <v>89</v>
      </c>
      <c r="AV1923" s="15" t="s">
        <v>158</v>
      </c>
      <c r="AW1923" s="15" t="s">
        <v>34</v>
      </c>
      <c r="AX1923" s="15" t="s">
        <v>87</v>
      </c>
      <c r="AY1923" s="264" t="s">
        <v>151</v>
      </c>
    </row>
    <row r="1924" s="2" customFormat="1" ht="16.5" customHeight="1">
      <c r="A1924" s="39"/>
      <c r="B1924" s="40"/>
      <c r="C1924" s="219" t="s">
        <v>2249</v>
      </c>
      <c r="D1924" s="219" t="s">
        <v>153</v>
      </c>
      <c r="E1924" s="220" t="s">
        <v>2250</v>
      </c>
      <c r="F1924" s="221" t="s">
        <v>2251</v>
      </c>
      <c r="G1924" s="222" t="s">
        <v>180</v>
      </c>
      <c r="H1924" s="223">
        <v>2.7200000000000002</v>
      </c>
      <c r="I1924" s="224"/>
      <c r="J1924" s="225">
        <f>ROUND(I1924*H1924,2)</f>
        <v>0</v>
      </c>
      <c r="K1924" s="221" t="s">
        <v>157</v>
      </c>
      <c r="L1924" s="45"/>
      <c r="M1924" s="226" t="s">
        <v>1</v>
      </c>
      <c r="N1924" s="227" t="s">
        <v>44</v>
      </c>
      <c r="O1924" s="92"/>
      <c r="P1924" s="228">
        <f>O1924*H1924</f>
        <v>0</v>
      </c>
      <c r="Q1924" s="228">
        <v>0</v>
      </c>
      <c r="R1924" s="228">
        <f>Q1924*H1924</f>
        <v>0</v>
      </c>
      <c r="S1924" s="228">
        <v>0</v>
      </c>
      <c r="T1924" s="229">
        <f>S1924*H1924</f>
        <v>0</v>
      </c>
      <c r="U1924" s="39"/>
      <c r="V1924" s="39"/>
      <c r="W1924" s="39"/>
      <c r="X1924" s="39"/>
      <c r="Y1924" s="39"/>
      <c r="Z1924" s="39"/>
      <c r="AA1924" s="39"/>
      <c r="AB1924" s="39"/>
      <c r="AC1924" s="39"/>
      <c r="AD1924" s="39"/>
      <c r="AE1924" s="39"/>
      <c r="AR1924" s="230" t="s">
        <v>209</v>
      </c>
      <c r="AT1924" s="230" t="s">
        <v>153</v>
      </c>
      <c r="AU1924" s="230" t="s">
        <v>89</v>
      </c>
      <c r="AY1924" s="18" t="s">
        <v>151</v>
      </c>
      <c r="BE1924" s="231">
        <f>IF(N1924="základní",J1924,0)</f>
        <v>0</v>
      </c>
      <c r="BF1924" s="231">
        <f>IF(N1924="snížená",J1924,0)</f>
        <v>0</v>
      </c>
      <c r="BG1924" s="231">
        <f>IF(N1924="zákl. přenesená",J1924,0)</f>
        <v>0</v>
      </c>
      <c r="BH1924" s="231">
        <f>IF(N1924="sníž. přenesená",J1924,0)</f>
        <v>0</v>
      </c>
      <c r="BI1924" s="231">
        <f>IF(N1924="nulová",J1924,0)</f>
        <v>0</v>
      </c>
      <c r="BJ1924" s="18" t="s">
        <v>87</v>
      </c>
      <c r="BK1924" s="231">
        <f>ROUND(I1924*H1924,2)</f>
        <v>0</v>
      </c>
      <c r="BL1924" s="18" t="s">
        <v>209</v>
      </c>
      <c r="BM1924" s="230" t="s">
        <v>2252</v>
      </c>
    </row>
    <row r="1925" s="12" customFormat="1" ht="22.8" customHeight="1">
      <c r="A1925" s="12"/>
      <c r="B1925" s="203"/>
      <c r="C1925" s="204"/>
      <c r="D1925" s="205" t="s">
        <v>78</v>
      </c>
      <c r="E1925" s="217" t="s">
        <v>2253</v>
      </c>
      <c r="F1925" s="217" t="s">
        <v>2254</v>
      </c>
      <c r="G1925" s="204"/>
      <c r="H1925" s="204"/>
      <c r="I1925" s="207"/>
      <c r="J1925" s="218">
        <f>BK1925</f>
        <v>0</v>
      </c>
      <c r="K1925" s="204"/>
      <c r="L1925" s="209"/>
      <c r="M1925" s="210"/>
      <c r="N1925" s="211"/>
      <c r="O1925" s="211"/>
      <c r="P1925" s="212">
        <f>SUM(P1926:P1971)</f>
        <v>0</v>
      </c>
      <c r="Q1925" s="211"/>
      <c r="R1925" s="212">
        <f>SUM(R1926:R1971)</f>
        <v>0.75795999999999986</v>
      </c>
      <c r="S1925" s="211"/>
      <c r="T1925" s="213">
        <f>SUM(T1926:T1971)</f>
        <v>0</v>
      </c>
      <c r="U1925" s="12"/>
      <c r="V1925" s="12"/>
      <c r="W1925" s="12"/>
      <c r="X1925" s="12"/>
      <c r="Y1925" s="12"/>
      <c r="Z1925" s="12"/>
      <c r="AA1925" s="12"/>
      <c r="AB1925" s="12"/>
      <c r="AC1925" s="12"/>
      <c r="AD1925" s="12"/>
      <c r="AE1925" s="12"/>
      <c r="AR1925" s="214" t="s">
        <v>89</v>
      </c>
      <c r="AT1925" s="215" t="s">
        <v>78</v>
      </c>
      <c r="AU1925" s="215" t="s">
        <v>87</v>
      </c>
      <c r="AY1925" s="214" t="s">
        <v>151</v>
      </c>
      <c r="BK1925" s="216">
        <f>SUM(BK1926:BK1971)</f>
        <v>0</v>
      </c>
    </row>
    <row r="1926" s="2" customFormat="1" ht="16.5" customHeight="1">
      <c r="A1926" s="39"/>
      <c r="B1926" s="40"/>
      <c r="C1926" s="219" t="s">
        <v>2255</v>
      </c>
      <c r="D1926" s="219" t="s">
        <v>153</v>
      </c>
      <c r="E1926" s="220" t="s">
        <v>2256</v>
      </c>
      <c r="F1926" s="221" t="s">
        <v>2257</v>
      </c>
      <c r="G1926" s="222" t="s">
        <v>208</v>
      </c>
      <c r="H1926" s="223">
        <v>2.3999999999999999</v>
      </c>
      <c r="I1926" s="224"/>
      <c r="J1926" s="225">
        <f>ROUND(I1926*H1926,2)</f>
        <v>0</v>
      </c>
      <c r="K1926" s="221" t="s">
        <v>1</v>
      </c>
      <c r="L1926" s="45"/>
      <c r="M1926" s="226" t="s">
        <v>1</v>
      </c>
      <c r="N1926" s="227" t="s">
        <v>44</v>
      </c>
      <c r="O1926" s="92"/>
      <c r="P1926" s="228">
        <f>O1926*H1926</f>
        <v>0</v>
      </c>
      <c r="Q1926" s="228">
        <v>0.00040000000000000002</v>
      </c>
      <c r="R1926" s="228">
        <f>Q1926*H1926</f>
        <v>0.00096000000000000002</v>
      </c>
      <c r="S1926" s="228">
        <v>0</v>
      </c>
      <c r="T1926" s="229">
        <f>S1926*H1926</f>
        <v>0</v>
      </c>
      <c r="U1926" s="39"/>
      <c r="V1926" s="39"/>
      <c r="W1926" s="39"/>
      <c r="X1926" s="39"/>
      <c r="Y1926" s="39"/>
      <c r="Z1926" s="39"/>
      <c r="AA1926" s="39"/>
      <c r="AB1926" s="39"/>
      <c r="AC1926" s="39"/>
      <c r="AD1926" s="39"/>
      <c r="AE1926" s="39"/>
      <c r="AR1926" s="230" t="s">
        <v>158</v>
      </c>
      <c r="AT1926" s="230" t="s">
        <v>153</v>
      </c>
      <c r="AU1926" s="230" t="s">
        <v>89</v>
      </c>
      <c r="AY1926" s="18" t="s">
        <v>151</v>
      </c>
      <c r="BE1926" s="231">
        <f>IF(N1926="základní",J1926,0)</f>
        <v>0</v>
      </c>
      <c r="BF1926" s="231">
        <f>IF(N1926="snížená",J1926,0)</f>
        <v>0</v>
      </c>
      <c r="BG1926" s="231">
        <f>IF(N1926="zákl. přenesená",J1926,0)</f>
        <v>0</v>
      </c>
      <c r="BH1926" s="231">
        <f>IF(N1926="sníž. přenesená",J1926,0)</f>
        <v>0</v>
      </c>
      <c r="BI1926" s="231">
        <f>IF(N1926="nulová",J1926,0)</f>
        <v>0</v>
      </c>
      <c r="BJ1926" s="18" t="s">
        <v>87</v>
      </c>
      <c r="BK1926" s="231">
        <f>ROUND(I1926*H1926,2)</f>
        <v>0</v>
      </c>
      <c r="BL1926" s="18" t="s">
        <v>158</v>
      </c>
      <c r="BM1926" s="230" t="s">
        <v>2258</v>
      </c>
    </row>
    <row r="1927" s="13" customFormat="1">
      <c r="A1927" s="13"/>
      <c r="B1927" s="232"/>
      <c r="C1927" s="233"/>
      <c r="D1927" s="234" t="s">
        <v>160</v>
      </c>
      <c r="E1927" s="235" t="s">
        <v>1</v>
      </c>
      <c r="F1927" s="236" t="s">
        <v>2259</v>
      </c>
      <c r="G1927" s="233"/>
      <c r="H1927" s="235" t="s">
        <v>1</v>
      </c>
      <c r="I1927" s="237"/>
      <c r="J1927" s="233"/>
      <c r="K1927" s="233"/>
      <c r="L1927" s="238"/>
      <c r="M1927" s="239"/>
      <c r="N1927" s="240"/>
      <c r="O1927" s="240"/>
      <c r="P1927" s="240"/>
      <c r="Q1927" s="240"/>
      <c r="R1927" s="240"/>
      <c r="S1927" s="240"/>
      <c r="T1927" s="241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42" t="s">
        <v>160</v>
      </c>
      <c r="AU1927" s="242" t="s">
        <v>89</v>
      </c>
      <c r="AV1927" s="13" t="s">
        <v>87</v>
      </c>
      <c r="AW1927" s="13" t="s">
        <v>34</v>
      </c>
      <c r="AX1927" s="13" t="s">
        <v>79</v>
      </c>
      <c r="AY1927" s="242" t="s">
        <v>151</v>
      </c>
    </row>
    <row r="1928" s="14" customFormat="1">
      <c r="A1928" s="14"/>
      <c r="B1928" s="243"/>
      <c r="C1928" s="244"/>
      <c r="D1928" s="234" t="s">
        <v>160</v>
      </c>
      <c r="E1928" s="245" t="s">
        <v>1</v>
      </c>
      <c r="F1928" s="246" t="s">
        <v>2260</v>
      </c>
      <c r="G1928" s="244"/>
      <c r="H1928" s="247">
        <v>2.3999999999999999</v>
      </c>
      <c r="I1928" s="248"/>
      <c r="J1928" s="244"/>
      <c r="K1928" s="244"/>
      <c r="L1928" s="249"/>
      <c r="M1928" s="250"/>
      <c r="N1928" s="251"/>
      <c r="O1928" s="251"/>
      <c r="P1928" s="251"/>
      <c r="Q1928" s="251"/>
      <c r="R1928" s="251"/>
      <c r="S1928" s="251"/>
      <c r="T1928" s="252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53" t="s">
        <v>160</v>
      </c>
      <c r="AU1928" s="253" t="s">
        <v>89</v>
      </c>
      <c r="AV1928" s="14" t="s">
        <v>89</v>
      </c>
      <c r="AW1928" s="14" t="s">
        <v>34</v>
      </c>
      <c r="AX1928" s="14" t="s">
        <v>87</v>
      </c>
      <c r="AY1928" s="253" t="s">
        <v>151</v>
      </c>
    </row>
    <row r="1929" s="2" customFormat="1" ht="16.5" customHeight="1">
      <c r="A1929" s="39"/>
      <c r="B1929" s="40"/>
      <c r="C1929" s="265" t="s">
        <v>2261</v>
      </c>
      <c r="D1929" s="265" t="s">
        <v>177</v>
      </c>
      <c r="E1929" s="266" t="s">
        <v>2262</v>
      </c>
      <c r="F1929" s="267" t="s">
        <v>2263</v>
      </c>
      <c r="G1929" s="268" t="s">
        <v>208</v>
      </c>
      <c r="H1929" s="269">
        <v>3.2999999999999998</v>
      </c>
      <c r="I1929" s="270"/>
      <c r="J1929" s="271">
        <f>ROUND(I1929*H1929,2)</f>
        <v>0</v>
      </c>
      <c r="K1929" s="267" t="s">
        <v>1</v>
      </c>
      <c r="L1929" s="272"/>
      <c r="M1929" s="273" t="s">
        <v>1</v>
      </c>
      <c r="N1929" s="274" t="s">
        <v>44</v>
      </c>
      <c r="O1929" s="92"/>
      <c r="P1929" s="228">
        <f>O1929*H1929</f>
        <v>0</v>
      </c>
      <c r="Q1929" s="228">
        <v>0.0032000000000000002</v>
      </c>
      <c r="R1929" s="228">
        <f>Q1929*H1929</f>
        <v>0.01056</v>
      </c>
      <c r="S1929" s="228">
        <v>0</v>
      </c>
      <c r="T1929" s="229">
        <f>S1929*H1929</f>
        <v>0</v>
      </c>
      <c r="U1929" s="39"/>
      <c r="V1929" s="39"/>
      <c r="W1929" s="39"/>
      <c r="X1929" s="39"/>
      <c r="Y1929" s="39"/>
      <c r="Z1929" s="39"/>
      <c r="AA1929" s="39"/>
      <c r="AB1929" s="39"/>
      <c r="AC1929" s="39"/>
      <c r="AD1929" s="39"/>
      <c r="AE1929" s="39"/>
      <c r="AR1929" s="230" t="s">
        <v>181</v>
      </c>
      <c r="AT1929" s="230" t="s">
        <v>177</v>
      </c>
      <c r="AU1929" s="230" t="s">
        <v>89</v>
      </c>
      <c r="AY1929" s="18" t="s">
        <v>151</v>
      </c>
      <c r="BE1929" s="231">
        <f>IF(N1929="základní",J1929,0)</f>
        <v>0</v>
      </c>
      <c r="BF1929" s="231">
        <f>IF(N1929="snížená",J1929,0)</f>
        <v>0</v>
      </c>
      <c r="BG1929" s="231">
        <f>IF(N1929="zákl. přenesená",J1929,0)</f>
        <v>0</v>
      </c>
      <c r="BH1929" s="231">
        <f>IF(N1929="sníž. přenesená",J1929,0)</f>
        <v>0</v>
      </c>
      <c r="BI1929" s="231">
        <f>IF(N1929="nulová",J1929,0)</f>
        <v>0</v>
      </c>
      <c r="BJ1929" s="18" t="s">
        <v>87</v>
      </c>
      <c r="BK1929" s="231">
        <f>ROUND(I1929*H1929,2)</f>
        <v>0</v>
      </c>
      <c r="BL1929" s="18" t="s">
        <v>158</v>
      </c>
      <c r="BM1929" s="230" t="s">
        <v>2264</v>
      </c>
    </row>
    <row r="1930" s="13" customFormat="1">
      <c r="A1930" s="13"/>
      <c r="B1930" s="232"/>
      <c r="C1930" s="233"/>
      <c r="D1930" s="234" t="s">
        <v>160</v>
      </c>
      <c r="E1930" s="235" t="s">
        <v>1</v>
      </c>
      <c r="F1930" s="236" t="s">
        <v>2265</v>
      </c>
      <c r="G1930" s="233"/>
      <c r="H1930" s="235" t="s">
        <v>1</v>
      </c>
      <c r="I1930" s="237"/>
      <c r="J1930" s="233"/>
      <c r="K1930" s="233"/>
      <c r="L1930" s="238"/>
      <c r="M1930" s="239"/>
      <c r="N1930" s="240"/>
      <c r="O1930" s="240"/>
      <c r="P1930" s="240"/>
      <c r="Q1930" s="240"/>
      <c r="R1930" s="240"/>
      <c r="S1930" s="240"/>
      <c r="T1930" s="241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42" t="s">
        <v>160</v>
      </c>
      <c r="AU1930" s="242" t="s">
        <v>89</v>
      </c>
      <c r="AV1930" s="13" t="s">
        <v>87</v>
      </c>
      <c r="AW1930" s="13" t="s">
        <v>34</v>
      </c>
      <c r="AX1930" s="13" t="s">
        <v>79</v>
      </c>
      <c r="AY1930" s="242" t="s">
        <v>151</v>
      </c>
    </row>
    <row r="1931" s="14" customFormat="1">
      <c r="A1931" s="14"/>
      <c r="B1931" s="243"/>
      <c r="C1931" s="244"/>
      <c r="D1931" s="234" t="s">
        <v>160</v>
      </c>
      <c r="E1931" s="245" t="s">
        <v>1</v>
      </c>
      <c r="F1931" s="246" t="s">
        <v>2266</v>
      </c>
      <c r="G1931" s="244"/>
      <c r="H1931" s="247">
        <v>3</v>
      </c>
      <c r="I1931" s="248"/>
      <c r="J1931" s="244"/>
      <c r="K1931" s="244"/>
      <c r="L1931" s="249"/>
      <c r="M1931" s="250"/>
      <c r="N1931" s="251"/>
      <c r="O1931" s="251"/>
      <c r="P1931" s="251"/>
      <c r="Q1931" s="251"/>
      <c r="R1931" s="251"/>
      <c r="S1931" s="251"/>
      <c r="T1931" s="252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3" t="s">
        <v>160</v>
      </c>
      <c r="AU1931" s="253" t="s">
        <v>89</v>
      </c>
      <c r="AV1931" s="14" t="s">
        <v>89</v>
      </c>
      <c r="AW1931" s="14" t="s">
        <v>34</v>
      </c>
      <c r="AX1931" s="14" t="s">
        <v>87</v>
      </c>
      <c r="AY1931" s="253" t="s">
        <v>151</v>
      </c>
    </row>
    <row r="1932" s="14" customFormat="1">
      <c r="A1932" s="14"/>
      <c r="B1932" s="243"/>
      <c r="C1932" s="244"/>
      <c r="D1932" s="234" t="s">
        <v>160</v>
      </c>
      <c r="E1932" s="244"/>
      <c r="F1932" s="246" t="s">
        <v>2267</v>
      </c>
      <c r="G1932" s="244"/>
      <c r="H1932" s="247">
        <v>3.2999999999999998</v>
      </c>
      <c r="I1932" s="248"/>
      <c r="J1932" s="244"/>
      <c r="K1932" s="244"/>
      <c r="L1932" s="249"/>
      <c r="M1932" s="250"/>
      <c r="N1932" s="251"/>
      <c r="O1932" s="251"/>
      <c r="P1932" s="251"/>
      <c r="Q1932" s="251"/>
      <c r="R1932" s="251"/>
      <c r="S1932" s="251"/>
      <c r="T1932" s="252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53" t="s">
        <v>160</v>
      </c>
      <c r="AU1932" s="253" t="s">
        <v>89</v>
      </c>
      <c r="AV1932" s="14" t="s">
        <v>89</v>
      </c>
      <c r="AW1932" s="14" t="s">
        <v>4</v>
      </c>
      <c r="AX1932" s="14" t="s">
        <v>87</v>
      </c>
      <c r="AY1932" s="253" t="s">
        <v>151</v>
      </c>
    </row>
    <row r="1933" s="2" customFormat="1" ht="16.5" customHeight="1">
      <c r="A1933" s="39"/>
      <c r="B1933" s="40"/>
      <c r="C1933" s="219" t="s">
        <v>2268</v>
      </c>
      <c r="D1933" s="219" t="s">
        <v>153</v>
      </c>
      <c r="E1933" s="220" t="s">
        <v>2269</v>
      </c>
      <c r="F1933" s="221" t="s">
        <v>2270</v>
      </c>
      <c r="G1933" s="222" t="s">
        <v>208</v>
      </c>
      <c r="H1933" s="223">
        <v>169</v>
      </c>
      <c r="I1933" s="224"/>
      <c r="J1933" s="225">
        <f>ROUND(I1933*H1933,2)</f>
        <v>0</v>
      </c>
      <c r="K1933" s="221" t="s">
        <v>157</v>
      </c>
      <c r="L1933" s="45"/>
      <c r="M1933" s="226" t="s">
        <v>1</v>
      </c>
      <c r="N1933" s="227" t="s">
        <v>44</v>
      </c>
      <c r="O1933" s="92"/>
      <c r="P1933" s="228">
        <f>O1933*H1933</f>
        <v>0</v>
      </c>
      <c r="Q1933" s="228">
        <v>0.00029999999999999997</v>
      </c>
      <c r="R1933" s="228">
        <f>Q1933*H1933</f>
        <v>0.050699999999999995</v>
      </c>
      <c r="S1933" s="228">
        <v>0</v>
      </c>
      <c r="T1933" s="229">
        <f>S1933*H1933</f>
        <v>0</v>
      </c>
      <c r="U1933" s="39"/>
      <c r="V1933" s="39"/>
      <c r="W1933" s="39"/>
      <c r="X1933" s="39"/>
      <c r="Y1933" s="39"/>
      <c r="Z1933" s="39"/>
      <c r="AA1933" s="39"/>
      <c r="AB1933" s="39"/>
      <c r="AC1933" s="39"/>
      <c r="AD1933" s="39"/>
      <c r="AE1933" s="39"/>
      <c r="AR1933" s="230" t="s">
        <v>158</v>
      </c>
      <c r="AT1933" s="230" t="s">
        <v>153</v>
      </c>
      <c r="AU1933" s="230" t="s">
        <v>89</v>
      </c>
      <c r="AY1933" s="18" t="s">
        <v>151</v>
      </c>
      <c r="BE1933" s="231">
        <f>IF(N1933="základní",J1933,0)</f>
        <v>0</v>
      </c>
      <c r="BF1933" s="231">
        <f>IF(N1933="snížená",J1933,0)</f>
        <v>0</v>
      </c>
      <c r="BG1933" s="231">
        <f>IF(N1933="zákl. přenesená",J1933,0)</f>
        <v>0</v>
      </c>
      <c r="BH1933" s="231">
        <f>IF(N1933="sníž. přenesená",J1933,0)</f>
        <v>0</v>
      </c>
      <c r="BI1933" s="231">
        <f>IF(N1933="nulová",J1933,0)</f>
        <v>0</v>
      </c>
      <c r="BJ1933" s="18" t="s">
        <v>87</v>
      </c>
      <c r="BK1933" s="231">
        <f>ROUND(I1933*H1933,2)</f>
        <v>0</v>
      </c>
      <c r="BL1933" s="18" t="s">
        <v>158</v>
      </c>
      <c r="BM1933" s="230" t="s">
        <v>2271</v>
      </c>
    </row>
    <row r="1934" s="13" customFormat="1">
      <c r="A1934" s="13"/>
      <c r="B1934" s="232"/>
      <c r="C1934" s="233"/>
      <c r="D1934" s="234" t="s">
        <v>160</v>
      </c>
      <c r="E1934" s="235" t="s">
        <v>1</v>
      </c>
      <c r="F1934" s="236" t="s">
        <v>2272</v>
      </c>
      <c r="G1934" s="233"/>
      <c r="H1934" s="235" t="s">
        <v>1</v>
      </c>
      <c r="I1934" s="237"/>
      <c r="J1934" s="233"/>
      <c r="K1934" s="233"/>
      <c r="L1934" s="238"/>
      <c r="M1934" s="239"/>
      <c r="N1934" s="240"/>
      <c r="O1934" s="240"/>
      <c r="P1934" s="240"/>
      <c r="Q1934" s="240"/>
      <c r="R1934" s="240"/>
      <c r="S1934" s="240"/>
      <c r="T1934" s="241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42" t="s">
        <v>160</v>
      </c>
      <c r="AU1934" s="242" t="s">
        <v>89</v>
      </c>
      <c r="AV1934" s="13" t="s">
        <v>87</v>
      </c>
      <c r="AW1934" s="13" t="s">
        <v>34</v>
      </c>
      <c r="AX1934" s="13" t="s">
        <v>79</v>
      </c>
      <c r="AY1934" s="242" t="s">
        <v>151</v>
      </c>
    </row>
    <row r="1935" s="14" customFormat="1">
      <c r="A1935" s="14"/>
      <c r="B1935" s="243"/>
      <c r="C1935" s="244"/>
      <c r="D1935" s="234" t="s">
        <v>160</v>
      </c>
      <c r="E1935" s="245" t="s">
        <v>1</v>
      </c>
      <c r="F1935" s="246" t="s">
        <v>2273</v>
      </c>
      <c r="G1935" s="244"/>
      <c r="H1935" s="247">
        <v>129</v>
      </c>
      <c r="I1935" s="248"/>
      <c r="J1935" s="244"/>
      <c r="K1935" s="244"/>
      <c r="L1935" s="249"/>
      <c r="M1935" s="250"/>
      <c r="N1935" s="251"/>
      <c r="O1935" s="251"/>
      <c r="P1935" s="251"/>
      <c r="Q1935" s="251"/>
      <c r="R1935" s="251"/>
      <c r="S1935" s="251"/>
      <c r="T1935" s="252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3" t="s">
        <v>160</v>
      </c>
      <c r="AU1935" s="253" t="s">
        <v>89</v>
      </c>
      <c r="AV1935" s="14" t="s">
        <v>89</v>
      </c>
      <c r="AW1935" s="14" t="s">
        <v>34</v>
      </c>
      <c r="AX1935" s="14" t="s">
        <v>79</v>
      </c>
      <c r="AY1935" s="253" t="s">
        <v>151</v>
      </c>
    </row>
    <row r="1936" s="13" customFormat="1">
      <c r="A1936" s="13"/>
      <c r="B1936" s="232"/>
      <c r="C1936" s="233"/>
      <c r="D1936" s="234" t="s">
        <v>160</v>
      </c>
      <c r="E1936" s="235" t="s">
        <v>1</v>
      </c>
      <c r="F1936" s="236" t="s">
        <v>2274</v>
      </c>
      <c r="G1936" s="233"/>
      <c r="H1936" s="235" t="s">
        <v>1</v>
      </c>
      <c r="I1936" s="237"/>
      <c r="J1936" s="233"/>
      <c r="K1936" s="233"/>
      <c r="L1936" s="238"/>
      <c r="M1936" s="239"/>
      <c r="N1936" s="240"/>
      <c r="O1936" s="240"/>
      <c r="P1936" s="240"/>
      <c r="Q1936" s="240"/>
      <c r="R1936" s="240"/>
      <c r="S1936" s="240"/>
      <c r="T1936" s="241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42" t="s">
        <v>160</v>
      </c>
      <c r="AU1936" s="242" t="s">
        <v>89</v>
      </c>
      <c r="AV1936" s="13" t="s">
        <v>87</v>
      </c>
      <c r="AW1936" s="13" t="s">
        <v>34</v>
      </c>
      <c r="AX1936" s="13" t="s">
        <v>79</v>
      </c>
      <c r="AY1936" s="242" t="s">
        <v>151</v>
      </c>
    </row>
    <row r="1937" s="14" customFormat="1">
      <c r="A1937" s="14"/>
      <c r="B1937" s="243"/>
      <c r="C1937" s="244"/>
      <c r="D1937" s="234" t="s">
        <v>160</v>
      </c>
      <c r="E1937" s="245" t="s">
        <v>1</v>
      </c>
      <c r="F1937" s="246" t="s">
        <v>2275</v>
      </c>
      <c r="G1937" s="244"/>
      <c r="H1937" s="247">
        <v>31.899999999999999</v>
      </c>
      <c r="I1937" s="248"/>
      <c r="J1937" s="244"/>
      <c r="K1937" s="244"/>
      <c r="L1937" s="249"/>
      <c r="M1937" s="250"/>
      <c r="N1937" s="251"/>
      <c r="O1937" s="251"/>
      <c r="P1937" s="251"/>
      <c r="Q1937" s="251"/>
      <c r="R1937" s="251"/>
      <c r="S1937" s="251"/>
      <c r="T1937" s="252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3" t="s">
        <v>160</v>
      </c>
      <c r="AU1937" s="253" t="s">
        <v>89</v>
      </c>
      <c r="AV1937" s="14" t="s">
        <v>89</v>
      </c>
      <c r="AW1937" s="14" t="s">
        <v>34</v>
      </c>
      <c r="AX1937" s="14" t="s">
        <v>79</v>
      </c>
      <c r="AY1937" s="253" t="s">
        <v>151</v>
      </c>
    </row>
    <row r="1938" s="14" customFormat="1">
      <c r="A1938" s="14"/>
      <c r="B1938" s="243"/>
      <c r="C1938" s="244"/>
      <c r="D1938" s="234" t="s">
        <v>160</v>
      </c>
      <c r="E1938" s="245" t="s">
        <v>1</v>
      </c>
      <c r="F1938" s="246" t="s">
        <v>2276</v>
      </c>
      <c r="G1938" s="244"/>
      <c r="H1938" s="247">
        <v>8.0999999999999996</v>
      </c>
      <c r="I1938" s="248"/>
      <c r="J1938" s="244"/>
      <c r="K1938" s="244"/>
      <c r="L1938" s="249"/>
      <c r="M1938" s="250"/>
      <c r="N1938" s="251"/>
      <c r="O1938" s="251"/>
      <c r="P1938" s="251"/>
      <c r="Q1938" s="251"/>
      <c r="R1938" s="251"/>
      <c r="S1938" s="251"/>
      <c r="T1938" s="252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53" t="s">
        <v>160</v>
      </c>
      <c r="AU1938" s="253" t="s">
        <v>89</v>
      </c>
      <c r="AV1938" s="14" t="s">
        <v>89</v>
      </c>
      <c r="AW1938" s="14" t="s">
        <v>34</v>
      </c>
      <c r="AX1938" s="14" t="s">
        <v>79</v>
      </c>
      <c r="AY1938" s="253" t="s">
        <v>151</v>
      </c>
    </row>
    <row r="1939" s="15" customFormat="1">
      <c r="A1939" s="15"/>
      <c r="B1939" s="254"/>
      <c r="C1939" s="255"/>
      <c r="D1939" s="234" t="s">
        <v>160</v>
      </c>
      <c r="E1939" s="256" t="s">
        <v>1</v>
      </c>
      <c r="F1939" s="257" t="s">
        <v>166</v>
      </c>
      <c r="G1939" s="255"/>
      <c r="H1939" s="258">
        <v>169</v>
      </c>
      <c r="I1939" s="259"/>
      <c r="J1939" s="255"/>
      <c r="K1939" s="255"/>
      <c r="L1939" s="260"/>
      <c r="M1939" s="261"/>
      <c r="N1939" s="262"/>
      <c r="O1939" s="262"/>
      <c r="P1939" s="262"/>
      <c r="Q1939" s="262"/>
      <c r="R1939" s="262"/>
      <c r="S1939" s="262"/>
      <c r="T1939" s="263"/>
      <c r="U1939" s="15"/>
      <c r="V1939" s="15"/>
      <c r="W1939" s="15"/>
      <c r="X1939" s="15"/>
      <c r="Y1939" s="15"/>
      <c r="Z1939" s="15"/>
      <c r="AA1939" s="15"/>
      <c r="AB1939" s="15"/>
      <c r="AC1939" s="15"/>
      <c r="AD1939" s="15"/>
      <c r="AE1939" s="15"/>
      <c r="AT1939" s="264" t="s">
        <v>160</v>
      </c>
      <c r="AU1939" s="264" t="s">
        <v>89</v>
      </c>
      <c r="AV1939" s="15" t="s">
        <v>158</v>
      </c>
      <c r="AW1939" s="15" t="s">
        <v>34</v>
      </c>
      <c r="AX1939" s="15" t="s">
        <v>87</v>
      </c>
      <c r="AY1939" s="264" t="s">
        <v>151</v>
      </c>
    </row>
    <row r="1940" s="2" customFormat="1" ht="16.5" customHeight="1">
      <c r="A1940" s="39"/>
      <c r="B1940" s="40"/>
      <c r="C1940" s="219" t="s">
        <v>2277</v>
      </c>
      <c r="D1940" s="219" t="s">
        <v>153</v>
      </c>
      <c r="E1940" s="220" t="s">
        <v>2278</v>
      </c>
      <c r="F1940" s="221" t="s">
        <v>2279</v>
      </c>
      <c r="G1940" s="222" t="s">
        <v>388</v>
      </c>
      <c r="H1940" s="223">
        <v>315</v>
      </c>
      <c r="I1940" s="224"/>
      <c r="J1940" s="225">
        <f>ROUND(I1940*H1940,2)</f>
        <v>0</v>
      </c>
      <c r="K1940" s="221" t="s">
        <v>157</v>
      </c>
      <c r="L1940" s="45"/>
      <c r="M1940" s="226" t="s">
        <v>1</v>
      </c>
      <c r="N1940" s="227" t="s">
        <v>44</v>
      </c>
      <c r="O1940" s="92"/>
      <c r="P1940" s="228">
        <f>O1940*H1940</f>
        <v>0</v>
      </c>
      <c r="Q1940" s="228">
        <v>0</v>
      </c>
      <c r="R1940" s="228">
        <f>Q1940*H1940</f>
        <v>0</v>
      </c>
      <c r="S1940" s="228">
        <v>0</v>
      </c>
      <c r="T1940" s="229">
        <f>S1940*H1940</f>
        <v>0</v>
      </c>
      <c r="U1940" s="39"/>
      <c r="V1940" s="39"/>
      <c r="W1940" s="39"/>
      <c r="X1940" s="39"/>
      <c r="Y1940" s="39"/>
      <c r="Z1940" s="39"/>
      <c r="AA1940" s="39"/>
      <c r="AB1940" s="39"/>
      <c r="AC1940" s="39"/>
      <c r="AD1940" s="39"/>
      <c r="AE1940" s="39"/>
      <c r="AR1940" s="230" t="s">
        <v>158</v>
      </c>
      <c r="AT1940" s="230" t="s">
        <v>153</v>
      </c>
      <c r="AU1940" s="230" t="s">
        <v>89</v>
      </c>
      <c r="AY1940" s="18" t="s">
        <v>151</v>
      </c>
      <c r="BE1940" s="231">
        <f>IF(N1940="základní",J1940,0)</f>
        <v>0</v>
      </c>
      <c r="BF1940" s="231">
        <f>IF(N1940="snížená",J1940,0)</f>
        <v>0</v>
      </c>
      <c r="BG1940" s="231">
        <f>IF(N1940="zákl. přenesená",J1940,0)</f>
        <v>0</v>
      </c>
      <c r="BH1940" s="231">
        <f>IF(N1940="sníž. přenesená",J1940,0)</f>
        <v>0</v>
      </c>
      <c r="BI1940" s="231">
        <f>IF(N1940="nulová",J1940,0)</f>
        <v>0</v>
      </c>
      <c r="BJ1940" s="18" t="s">
        <v>87</v>
      </c>
      <c r="BK1940" s="231">
        <f>ROUND(I1940*H1940,2)</f>
        <v>0</v>
      </c>
      <c r="BL1940" s="18" t="s">
        <v>158</v>
      </c>
      <c r="BM1940" s="230" t="s">
        <v>2280</v>
      </c>
    </row>
    <row r="1941" s="13" customFormat="1">
      <c r="A1941" s="13"/>
      <c r="B1941" s="232"/>
      <c r="C1941" s="233"/>
      <c r="D1941" s="234" t="s">
        <v>160</v>
      </c>
      <c r="E1941" s="235" t="s">
        <v>1</v>
      </c>
      <c r="F1941" s="236" t="s">
        <v>211</v>
      </c>
      <c r="G1941" s="233"/>
      <c r="H1941" s="235" t="s">
        <v>1</v>
      </c>
      <c r="I1941" s="237"/>
      <c r="J1941" s="233"/>
      <c r="K1941" s="233"/>
      <c r="L1941" s="238"/>
      <c r="M1941" s="239"/>
      <c r="N1941" s="240"/>
      <c r="O1941" s="240"/>
      <c r="P1941" s="240"/>
      <c r="Q1941" s="240"/>
      <c r="R1941" s="240"/>
      <c r="S1941" s="240"/>
      <c r="T1941" s="241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42" t="s">
        <v>160</v>
      </c>
      <c r="AU1941" s="242" t="s">
        <v>89</v>
      </c>
      <c r="AV1941" s="13" t="s">
        <v>87</v>
      </c>
      <c r="AW1941" s="13" t="s">
        <v>34</v>
      </c>
      <c r="AX1941" s="13" t="s">
        <v>79</v>
      </c>
      <c r="AY1941" s="242" t="s">
        <v>151</v>
      </c>
    </row>
    <row r="1942" s="14" customFormat="1">
      <c r="A1942" s="14"/>
      <c r="B1942" s="243"/>
      <c r="C1942" s="244"/>
      <c r="D1942" s="234" t="s">
        <v>160</v>
      </c>
      <c r="E1942" s="245" t="s">
        <v>1</v>
      </c>
      <c r="F1942" s="246" t="s">
        <v>2281</v>
      </c>
      <c r="G1942" s="244"/>
      <c r="H1942" s="247">
        <v>280</v>
      </c>
      <c r="I1942" s="248"/>
      <c r="J1942" s="244"/>
      <c r="K1942" s="244"/>
      <c r="L1942" s="249"/>
      <c r="M1942" s="250"/>
      <c r="N1942" s="251"/>
      <c r="O1942" s="251"/>
      <c r="P1942" s="251"/>
      <c r="Q1942" s="251"/>
      <c r="R1942" s="251"/>
      <c r="S1942" s="251"/>
      <c r="T1942" s="252"/>
      <c r="U1942" s="14"/>
      <c r="V1942" s="14"/>
      <c r="W1942" s="14"/>
      <c r="X1942" s="14"/>
      <c r="Y1942" s="14"/>
      <c r="Z1942" s="14"/>
      <c r="AA1942" s="14"/>
      <c r="AB1942" s="14"/>
      <c r="AC1942" s="14"/>
      <c r="AD1942" s="14"/>
      <c r="AE1942" s="14"/>
      <c r="AT1942" s="253" t="s">
        <v>160</v>
      </c>
      <c r="AU1942" s="253" t="s">
        <v>89</v>
      </c>
      <c r="AV1942" s="14" t="s">
        <v>89</v>
      </c>
      <c r="AW1942" s="14" t="s">
        <v>34</v>
      </c>
      <c r="AX1942" s="14" t="s">
        <v>79</v>
      </c>
      <c r="AY1942" s="253" t="s">
        <v>151</v>
      </c>
    </row>
    <row r="1943" s="13" customFormat="1">
      <c r="A1943" s="13"/>
      <c r="B1943" s="232"/>
      <c r="C1943" s="233"/>
      <c r="D1943" s="234" t="s">
        <v>160</v>
      </c>
      <c r="E1943" s="235" t="s">
        <v>1</v>
      </c>
      <c r="F1943" s="236" t="s">
        <v>2282</v>
      </c>
      <c r="G1943" s="233"/>
      <c r="H1943" s="235" t="s">
        <v>1</v>
      </c>
      <c r="I1943" s="237"/>
      <c r="J1943" s="233"/>
      <c r="K1943" s="233"/>
      <c r="L1943" s="238"/>
      <c r="M1943" s="239"/>
      <c r="N1943" s="240"/>
      <c r="O1943" s="240"/>
      <c r="P1943" s="240"/>
      <c r="Q1943" s="240"/>
      <c r="R1943" s="240"/>
      <c r="S1943" s="240"/>
      <c r="T1943" s="241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42" t="s">
        <v>160</v>
      </c>
      <c r="AU1943" s="242" t="s">
        <v>89</v>
      </c>
      <c r="AV1943" s="13" t="s">
        <v>87</v>
      </c>
      <c r="AW1943" s="13" t="s">
        <v>34</v>
      </c>
      <c r="AX1943" s="13" t="s">
        <v>79</v>
      </c>
      <c r="AY1943" s="242" t="s">
        <v>151</v>
      </c>
    </row>
    <row r="1944" s="14" customFormat="1">
      <c r="A1944" s="14"/>
      <c r="B1944" s="243"/>
      <c r="C1944" s="244"/>
      <c r="D1944" s="234" t="s">
        <v>160</v>
      </c>
      <c r="E1944" s="245" t="s">
        <v>1</v>
      </c>
      <c r="F1944" s="246" t="s">
        <v>436</v>
      </c>
      <c r="G1944" s="244"/>
      <c r="H1944" s="247">
        <v>6</v>
      </c>
      <c r="I1944" s="248"/>
      <c r="J1944" s="244"/>
      <c r="K1944" s="244"/>
      <c r="L1944" s="249"/>
      <c r="M1944" s="250"/>
      <c r="N1944" s="251"/>
      <c r="O1944" s="251"/>
      <c r="P1944" s="251"/>
      <c r="Q1944" s="251"/>
      <c r="R1944" s="251"/>
      <c r="S1944" s="251"/>
      <c r="T1944" s="252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53" t="s">
        <v>160</v>
      </c>
      <c r="AU1944" s="253" t="s">
        <v>89</v>
      </c>
      <c r="AV1944" s="14" t="s">
        <v>89</v>
      </c>
      <c r="AW1944" s="14" t="s">
        <v>34</v>
      </c>
      <c r="AX1944" s="14" t="s">
        <v>79</v>
      </c>
      <c r="AY1944" s="253" t="s">
        <v>151</v>
      </c>
    </row>
    <row r="1945" s="14" customFormat="1">
      <c r="A1945" s="14"/>
      <c r="B1945" s="243"/>
      <c r="C1945" s="244"/>
      <c r="D1945" s="234" t="s">
        <v>160</v>
      </c>
      <c r="E1945" s="245" t="s">
        <v>1</v>
      </c>
      <c r="F1945" s="246" t="s">
        <v>2283</v>
      </c>
      <c r="G1945" s="244"/>
      <c r="H1945" s="247">
        <v>29</v>
      </c>
      <c r="I1945" s="248"/>
      <c r="J1945" s="244"/>
      <c r="K1945" s="244"/>
      <c r="L1945" s="249"/>
      <c r="M1945" s="250"/>
      <c r="N1945" s="251"/>
      <c r="O1945" s="251"/>
      <c r="P1945" s="251"/>
      <c r="Q1945" s="251"/>
      <c r="R1945" s="251"/>
      <c r="S1945" s="251"/>
      <c r="T1945" s="252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3" t="s">
        <v>160</v>
      </c>
      <c r="AU1945" s="253" t="s">
        <v>89</v>
      </c>
      <c r="AV1945" s="14" t="s">
        <v>89</v>
      </c>
      <c r="AW1945" s="14" t="s">
        <v>34</v>
      </c>
      <c r="AX1945" s="14" t="s">
        <v>79</v>
      </c>
      <c r="AY1945" s="253" t="s">
        <v>151</v>
      </c>
    </row>
    <row r="1946" s="15" customFormat="1">
      <c r="A1946" s="15"/>
      <c r="B1946" s="254"/>
      <c r="C1946" s="255"/>
      <c r="D1946" s="234" t="s">
        <v>160</v>
      </c>
      <c r="E1946" s="256" t="s">
        <v>1</v>
      </c>
      <c r="F1946" s="257" t="s">
        <v>166</v>
      </c>
      <c r="G1946" s="255"/>
      <c r="H1946" s="258">
        <v>315</v>
      </c>
      <c r="I1946" s="259"/>
      <c r="J1946" s="255"/>
      <c r="K1946" s="255"/>
      <c r="L1946" s="260"/>
      <c r="M1946" s="261"/>
      <c r="N1946" s="262"/>
      <c r="O1946" s="262"/>
      <c r="P1946" s="262"/>
      <c r="Q1946" s="262"/>
      <c r="R1946" s="262"/>
      <c r="S1946" s="262"/>
      <c r="T1946" s="263"/>
      <c r="U1946" s="15"/>
      <c r="V1946" s="15"/>
      <c r="W1946" s="15"/>
      <c r="X1946" s="15"/>
      <c r="Y1946" s="15"/>
      <c r="Z1946" s="15"/>
      <c r="AA1946" s="15"/>
      <c r="AB1946" s="15"/>
      <c r="AC1946" s="15"/>
      <c r="AD1946" s="15"/>
      <c r="AE1946" s="15"/>
      <c r="AT1946" s="264" t="s">
        <v>160</v>
      </c>
      <c r="AU1946" s="264" t="s">
        <v>89</v>
      </c>
      <c r="AV1946" s="15" t="s">
        <v>158</v>
      </c>
      <c r="AW1946" s="15" t="s">
        <v>34</v>
      </c>
      <c r="AX1946" s="15" t="s">
        <v>87</v>
      </c>
      <c r="AY1946" s="264" t="s">
        <v>151</v>
      </c>
    </row>
    <row r="1947" s="2" customFormat="1">
      <c r="A1947" s="39"/>
      <c r="B1947" s="40"/>
      <c r="C1947" s="265" t="s">
        <v>2284</v>
      </c>
      <c r="D1947" s="265" t="s">
        <v>177</v>
      </c>
      <c r="E1947" s="266" t="s">
        <v>2285</v>
      </c>
      <c r="F1947" s="267" t="s">
        <v>2286</v>
      </c>
      <c r="G1947" s="268" t="s">
        <v>208</v>
      </c>
      <c r="H1947" s="269">
        <v>186</v>
      </c>
      <c r="I1947" s="270"/>
      <c r="J1947" s="271">
        <f>ROUND(I1947*H1947,2)</f>
        <v>0</v>
      </c>
      <c r="K1947" s="267" t="s">
        <v>1</v>
      </c>
      <c r="L1947" s="272"/>
      <c r="M1947" s="273" t="s">
        <v>1</v>
      </c>
      <c r="N1947" s="274" t="s">
        <v>44</v>
      </c>
      <c r="O1947" s="92"/>
      <c r="P1947" s="228">
        <f>O1947*H1947</f>
        <v>0</v>
      </c>
      <c r="Q1947" s="228">
        <v>0.0035500000000000002</v>
      </c>
      <c r="R1947" s="228">
        <f>Q1947*H1947</f>
        <v>0.6603</v>
      </c>
      <c r="S1947" s="228">
        <v>0</v>
      </c>
      <c r="T1947" s="229">
        <f>S1947*H1947</f>
        <v>0</v>
      </c>
      <c r="U1947" s="39"/>
      <c r="V1947" s="39"/>
      <c r="W1947" s="39"/>
      <c r="X1947" s="39"/>
      <c r="Y1947" s="39"/>
      <c r="Z1947" s="39"/>
      <c r="AA1947" s="39"/>
      <c r="AB1947" s="39"/>
      <c r="AC1947" s="39"/>
      <c r="AD1947" s="39"/>
      <c r="AE1947" s="39"/>
      <c r="AR1947" s="230" t="s">
        <v>181</v>
      </c>
      <c r="AT1947" s="230" t="s">
        <v>177</v>
      </c>
      <c r="AU1947" s="230" t="s">
        <v>89</v>
      </c>
      <c r="AY1947" s="18" t="s">
        <v>151</v>
      </c>
      <c r="BE1947" s="231">
        <f>IF(N1947="základní",J1947,0)</f>
        <v>0</v>
      </c>
      <c r="BF1947" s="231">
        <f>IF(N1947="snížená",J1947,0)</f>
        <v>0</v>
      </c>
      <c r="BG1947" s="231">
        <f>IF(N1947="zákl. přenesená",J1947,0)</f>
        <v>0</v>
      </c>
      <c r="BH1947" s="231">
        <f>IF(N1947="sníž. přenesená",J1947,0)</f>
        <v>0</v>
      </c>
      <c r="BI1947" s="231">
        <f>IF(N1947="nulová",J1947,0)</f>
        <v>0</v>
      </c>
      <c r="BJ1947" s="18" t="s">
        <v>87</v>
      </c>
      <c r="BK1947" s="231">
        <f>ROUND(I1947*H1947,2)</f>
        <v>0</v>
      </c>
      <c r="BL1947" s="18" t="s">
        <v>158</v>
      </c>
      <c r="BM1947" s="230" t="s">
        <v>2287</v>
      </c>
    </row>
    <row r="1948" s="13" customFormat="1">
      <c r="A1948" s="13"/>
      <c r="B1948" s="232"/>
      <c r="C1948" s="233"/>
      <c r="D1948" s="234" t="s">
        <v>160</v>
      </c>
      <c r="E1948" s="235" t="s">
        <v>1</v>
      </c>
      <c r="F1948" s="236" t="s">
        <v>2179</v>
      </c>
      <c r="G1948" s="233"/>
      <c r="H1948" s="235" t="s">
        <v>1</v>
      </c>
      <c r="I1948" s="237"/>
      <c r="J1948" s="233"/>
      <c r="K1948" s="233"/>
      <c r="L1948" s="238"/>
      <c r="M1948" s="239"/>
      <c r="N1948" s="240"/>
      <c r="O1948" s="240"/>
      <c r="P1948" s="240"/>
      <c r="Q1948" s="240"/>
      <c r="R1948" s="240"/>
      <c r="S1948" s="240"/>
      <c r="T1948" s="241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42" t="s">
        <v>160</v>
      </c>
      <c r="AU1948" s="242" t="s">
        <v>89</v>
      </c>
      <c r="AV1948" s="13" t="s">
        <v>87</v>
      </c>
      <c r="AW1948" s="13" t="s">
        <v>34</v>
      </c>
      <c r="AX1948" s="13" t="s">
        <v>79</v>
      </c>
      <c r="AY1948" s="242" t="s">
        <v>151</v>
      </c>
    </row>
    <row r="1949" s="13" customFormat="1">
      <c r="A1949" s="13"/>
      <c r="B1949" s="232"/>
      <c r="C1949" s="233"/>
      <c r="D1949" s="234" t="s">
        <v>160</v>
      </c>
      <c r="E1949" s="235" t="s">
        <v>1</v>
      </c>
      <c r="F1949" s="236" t="s">
        <v>2288</v>
      </c>
      <c r="G1949" s="233"/>
      <c r="H1949" s="235" t="s">
        <v>1</v>
      </c>
      <c r="I1949" s="237"/>
      <c r="J1949" s="233"/>
      <c r="K1949" s="233"/>
      <c r="L1949" s="238"/>
      <c r="M1949" s="239"/>
      <c r="N1949" s="240"/>
      <c r="O1949" s="240"/>
      <c r="P1949" s="240"/>
      <c r="Q1949" s="240"/>
      <c r="R1949" s="240"/>
      <c r="S1949" s="240"/>
      <c r="T1949" s="241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42" t="s">
        <v>160</v>
      </c>
      <c r="AU1949" s="242" t="s">
        <v>89</v>
      </c>
      <c r="AV1949" s="13" t="s">
        <v>87</v>
      </c>
      <c r="AW1949" s="13" t="s">
        <v>34</v>
      </c>
      <c r="AX1949" s="13" t="s">
        <v>79</v>
      </c>
      <c r="AY1949" s="242" t="s">
        <v>151</v>
      </c>
    </row>
    <row r="1950" s="14" customFormat="1">
      <c r="A1950" s="14"/>
      <c r="B1950" s="243"/>
      <c r="C1950" s="244"/>
      <c r="D1950" s="234" t="s">
        <v>160</v>
      </c>
      <c r="E1950" s="245" t="s">
        <v>1</v>
      </c>
      <c r="F1950" s="246" t="s">
        <v>2289</v>
      </c>
      <c r="G1950" s="244"/>
      <c r="H1950" s="247">
        <v>186</v>
      </c>
      <c r="I1950" s="248"/>
      <c r="J1950" s="244"/>
      <c r="K1950" s="244"/>
      <c r="L1950" s="249"/>
      <c r="M1950" s="250"/>
      <c r="N1950" s="251"/>
      <c r="O1950" s="251"/>
      <c r="P1950" s="251"/>
      <c r="Q1950" s="251"/>
      <c r="R1950" s="251"/>
      <c r="S1950" s="251"/>
      <c r="T1950" s="252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53" t="s">
        <v>160</v>
      </c>
      <c r="AU1950" s="253" t="s">
        <v>89</v>
      </c>
      <c r="AV1950" s="14" t="s">
        <v>89</v>
      </c>
      <c r="AW1950" s="14" t="s">
        <v>34</v>
      </c>
      <c r="AX1950" s="14" t="s">
        <v>87</v>
      </c>
      <c r="AY1950" s="253" t="s">
        <v>151</v>
      </c>
    </row>
    <row r="1951" s="2" customFormat="1" ht="16.5" customHeight="1">
      <c r="A1951" s="39"/>
      <c r="B1951" s="40"/>
      <c r="C1951" s="219" t="s">
        <v>2290</v>
      </c>
      <c r="D1951" s="219" t="s">
        <v>153</v>
      </c>
      <c r="E1951" s="220" t="s">
        <v>2291</v>
      </c>
      <c r="F1951" s="221" t="s">
        <v>2292</v>
      </c>
      <c r="G1951" s="222" t="s">
        <v>388</v>
      </c>
      <c r="H1951" s="223">
        <v>79</v>
      </c>
      <c r="I1951" s="224"/>
      <c r="J1951" s="225">
        <f>ROUND(I1951*H1951,2)</f>
        <v>0</v>
      </c>
      <c r="K1951" s="221" t="s">
        <v>157</v>
      </c>
      <c r="L1951" s="45"/>
      <c r="M1951" s="226" t="s">
        <v>1</v>
      </c>
      <c r="N1951" s="227" t="s">
        <v>44</v>
      </c>
      <c r="O1951" s="92"/>
      <c r="P1951" s="228">
        <f>O1951*H1951</f>
        <v>0</v>
      </c>
      <c r="Q1951" s="228">
        <v>1.0000000000000001E-05</v>
      </c>
      <c r="R1951" s="228">
        <f>Q1951*H1951</f>
        <v>0.00079000000000000001</v>
      </c>
      <c r="S1951" s="228">
        <v>0</v>
      </c>
      <c r="T1951" s="229">
        <f>S1951*H1951</f>
        <v>0</v>
      </c>
      <c r="U1951" s="39"/>
      <c r="V1951" s="39"/>
      <c r="W1951" s="39"/>
      <c r="X1951" s="39"/>
      <c r="Y1951" s="39"/>
      <c r="Z1951" s="39"/>
      <c r="AA1951" s="39"/>
      <c r="AB1951" s="39"/>
      <c r="AC1951" s="39"/>
      <c r="AD1951" s="39"/>
      <c r="AE1951" s="39"/>
      <c r="AR1951" s="230" t="s">
        <v>209</v>
      </c>
      <c r="AT1951" s="230" t="s">
        <v>153</v>
      </c>
      <c r="AU1951" s="230" t="s">
        <v>89</v>
      </c>
      <c r="AY1951" s="18" t="s">
        <v>151</v>
      </c>
      <c r="BE1951" s="231">
        <f>IF(N1951="základní",J1951,0)</f>
        <v>0</v>
      </c>
      <c r="BF1951" s="231">
        <f>IF(N1951="snížená",J1951,0)</f>
        <v>0</v>
      </c>
      <c r="BG1951" s="231">
        <f>IF(N1951="zákl. přenesená",J1951,0)</f>
        <v>0</v>
      </c>
      <c r="BH1951" s="231">
        <f>IF(N1951="sníž. přenesená",J1951,0)</f>
        <v>0</v>
      </c>
      <c r="BI1951" s="231">
        <f>IF(N1951="nulová",J1951,0)</f>
        <v>0</v>
      </c>
      <c r="BJ1951" s="18" t="s">
        <v>87</v>
      </c>
      <c r="BK1951" s="231">
        <f>ROUND(I1951*H1951,2)</f>
        <v>0</v>
      </c>
      <c r="BL1951" s="18" t="s">
        <v>209</v>
      </c>
      <c r="BM1951" s="230" t="s">
        <v>2293</v>
      </c>
    </row>
    <row r="1952" s="13" customFormat="1">
      <c r="A1952" s="13"/>
      <c r="B1952" s="232"/>
      <c r="C1952" s="233"/>
      <c r="D1952" s="234" t="s">
        <v>160</v>
      </c>
      <c r="E1952" s="235" t="s">
        <v>1</v>
      </c>
      <c r="F1952" s="236" t="s">
        <v>2272</v>
      </c>
      <c r="G1952" s="233"/>
      <c r="H1952" s="235" t="s">
        <v>1</v>
      </c>
      <c r="I1952" s="237"/>
      <c r="J1952" s="233"/>
      <c r="K1952" s="233"/>
      <c r="L1952" s="238"/>
      <c r="M1952" s="239"/>
      <c r="N1952" s="240"/>
      <c r="O1952" s="240"/>
      <c r="P1952" s="240"/>
      <c r="Q1952" s="240"/>
      <c r="R1952" s="240"/>
      <c r="S1952" s="240"/>
      <c r="T1952" s="241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42" t="s">
        <v>160</v>
      </c>
      <c r="AU1952" s="242" t="s">
        <v>89</v>
      </c>
      <c r="AV1952" s="13" t="s">
        <v>87</v>
      </c>
      <c r="AW1952" s="13" t="s">
        <v>34</v>
      </c>
      <c r="AX1952" s="13" t="s">
        <v>79</v>
      </c>
      <c r="AY1952" s="242" t="s">
        <v>151</v>
      </c>
    </row>
    <row r="1953" s="14" customFormat="1">
      <c r="A1953" s="14"/>
      <c r="B1953" s="243"/>
      <c r="C1953" s="244"/>
      <c r="D1953" s="234" t="s">
        <v>160</v>
      </c>
      <c r="E1953" s="245" t="s">
        <v>1</v>
      </c>
      <c r="F1953" s="246" t="s">
        <v>2294</v>
      </c>
      <c r="G1953" s="244"/>
      <c r="H1953" s="247">
        <v>34.039999999999999</v>
      </c>
      <c r="I1953" s="248"/>
      <c r="J1953" s="244"/>
      <c r="K1953" s="244"/>
      <c r="L1953" s="249"/>
      <c r="M1953" s="250"/>
      <c r="N1953" s="251"/>
      <c r="O1953" s="251"/>
      <c r="P1953" s="251"/>
      <c r="Q1953" s="251"/>
      <c r="R1953" s="251"/>
      <c r="S1953" s="251"/>
      <c r="T1953" s="252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3" t="s">
        <v>160</v>
      </c>
      <c r="AU1953" s="253" t="s">
        <v>89</v>
      </c>
      <c r="AV1953" s="14" t="s">
        <v>89</v>
      </c>
      <c r="AW1953" s="14" t="s">
        <v>34</v>
      </c>
      <c r="AX1953" s="14" t="s">
        <v>79</v>
      </c>
      <c r="AY1953" s="253" t="s">
        <v>151</v>
      </c>
    </row>
    <row r="1954" s="13" customFormat="1">
      <c r="A1954" s="13"/>
      <c r="B1954" s="232"/>
      <c r="C1954" s="233"/>
      <c r="D1954" s="234" t="s">
        <v>160</v>
      </c>
      <c r="E1954" s="235" t="s">
        <v>1</v>
      </c>
      <c r="F1954" s="236" t="s">
        <v>2274</v>
      </c>
      <c r="G1954" s="233"/>
      <c r="H1954" s="235" t="s">
        <v>1</v>
      </c>
      <c r="I1954" s="237"/>
      <c r="J1954" s="233"/>
      <c r="K1954" s="233"/>
      <c r="L1954" s="238"/>
      <c r="M1954" s="239"/>
      <c r="N1954" s="240"/>
      <c r="O1954" s="240"/>
      <c r="P1954" s="240"/>
      <c r="Q1954" s="240"/>
      <c r="R1954" s="240"/>
      <c r="S1954" s="240"/>
      <c r="T1954" s="241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42" t="s">
        <v>160</v>
      </c>
      <c r="AU1954" s="242" t="s">
        <v>89</v>
      </c>
      <c r="AV1954" s="13" t="s">
        <v>87</v>
      </c>
      <c r="AW1954" s="13" t="s">
        <v>34</v>
      </c>
      <c r="AX1954" s="13" t="s">
        <v>79</v>
      </c>
      <c r="AY1954" s="242" t="s">
        <v>151</v>
      </c>
    </row>
    <row r="1955" s="14" customFormat="1">
      <c r="A1955" s="14"/>
      <c r="B1955" s="243"/>
      <c r="C1955" s="244"/>
      <c r="D1955" s="234" t="s">
        <v>160</v>
      </c>
      <c r="E1955" s="245" t="s">
        <v>1</v>
      </c>
      <c r="F1955" s="246" t="s">
        <v>2295</v>
      </c>
      <c r="G1955" s="244"/>
      <c r="H1955" s="247">
        <v>37.200000000000003</v>
      </c>
      <c r="I1955" s="248"/>
      <c r="J1955" s="244"/>
      <c r="K1955" s="244"/>
      <c r="L1955" s="249"/>
      <c r="M1955" s="250"/>
      <c r="N1955" s="251"/>
      <c r="O1955" s="251"/>
      <c r="P1955" s="251"/>
      <c r="Q1955" s="251"/>
      <c r="R1955" s="251"/>
      <c r="S1955" s="251"/>
      <c r="T1955" s="252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53" t="s">
        <v>160</v>
      </c>
      <c r="AU1955" s="253" t="s">
        <v>89</v>
      </c>
      <c r="AV1955" s="14" t="s">
        <v>89</v>
      </c>
      <c r="AW1955" s="14" t="s">
        <v>34</v>
      </c>
      <c r="AX1955" s="14" t="s">
        <v>79</v>
      </c>
      <c r="AY1955" s="253" t="s">
        <v>151</v>
      </c>
    </row>
    <row r="1956" s="14" customFormat="1">
      <c r="A1956" s="14"/>
      <c r="B1956" s="243"/>
      <c r="C1956" s="244"/>
      <c r="D1956" s="234" t="s">
        <v>160</v>
      </c>
      <c r="E1956" s="245" t="s">
        <v>1</v>
      </c>
      <c r="F1956" s="246" t="s">
        <v>2296</v>
      </c>
      <c r="G1956" s="244"/>
      <c r="H1956" s="247">
        <v>7.7599999999999998</v>
      </c>
      <c r="I1956" s="248"/>
      <c r="J1956" s="244"/>
      <c r="K1956" s="244"/>
      <c r="L1956" s="249"/>
      <c r="M1956" s="250"/>
      <c r="N1956" s="251"/>
      <c r="O1956" s="251"/>
      <c r="P1956" s="251"/>
      <c r="Q1956" s="251"/>
      <c r="R1956" s="251"/>
      <c r="S1956" s="251"/>
      <c r="T1956" s="252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53" t="s">
        <v>160</v>
      </c>
      <c r="AU1956" s="253" t="s">
        <v>89</v>
      </c>
      <c r="AV1956" s="14" t="s">
        <v>89</v>
      </c>
      <c r="AW1956" s="14" t="s">
        <v>34</v>
      </c>
      <c r="AX1956" s="14" t="s">
        <v>79</v>
      </c>
      <c r="AY1956" s="253" t="s">
        <v>151</v>
      </c>
    </row>
    <row r="1957" s="15" customFormat="1">
      <c r="A1957" s="15"/>
      <c r="B1957" s="254"/>
      <c r="C1957" s="255"/>
      <c r="D1957" s="234" t="s">
        <v>160</v>
      </c>
      <c r="E1957" s="256" t="s">
        <v>1</v>
      </c>
      <c r="F1957" s="257" t="s">
        <v>166</v>
      </c>
      <c r="G1957" s="255"/>
      <c r="H1957" s="258">
        <v>79</v>
      </c>
      <c r="I1957" s="259"/>
      <c r="J1957" s="255"/>
      <c r="K1957" s="255"/>
      <c r="L1957" s="260"/>
      <c r="M1957" s="261"/>
      <c r="N1957" s="262"/>
      <c r="O1957" s="262"/>
      <c r="P1957" s="262"/>
      <c r="Q1957" s="262"/>
      <c r="R1957" s="262"/>
      <c r="S1957" s="262"/>
      <c r="T1957" s="263"/>
      <c r="U1957" s="15"/>
      <c r="V1957" s="15"/>
      <c r="W1957" s="15"/>
      <c r="X1957" s="15"/>
      <c r="Y1957" s="15"/>
      <c r="Z1957" s="15"/>
      <c r="AA1957" s="15"/>
      <c r="AB1957" s="15"/>
      <c r="AC1957" s="15"/>
      <c r="AD1957" s="15"/>
      <c r="AE1957" s="15"/>
      <c r="AT1957" s="264" t="s">
        <v>160</v>
      </c>
      <c r="AU1957" s="264" t="s">
        <v>89</v>
      </c>
      <c r="AV1957" s="15" t="s">
        <v>158</v>
      </c>
      <c r="AW1957" s="15" t="s">
        <v>34</v>
      </c>
      <c r="AX1957" s="15" t="s">
        <v>87</v>
      </c>
      <c r="AY1957" s="264" t="s">
        <v>151</v>
      </c>
    </row>
    <row r="1958" s="2" customFormat="1" ht="16.5" customHeight="1">
      <c r="A1958" s="39"/>
      <c r="B1958" s="40"/>
      <c r="C1958" s="265" t="s">
        <v>2297</v>
      </c>
      <c r="D1958" s="265" t="s">
        <v>177</v>
      </c>
      <c r="E1958" s="266" t="s">
        <v>2298</v>
      </c>
      <c r="F1958" s="267" t="s">
        <v>2299</v>
      </c>
      <c r="G1958" s="268" t="s">
        <v>388</v>
      </c>
      <c r="H1958" s="269">
        <v>81</v>
      </c>
      <c r="I1958" s="270"/>
      <c r="J1958" s="271">
        <f>ROUND(I1958*H1958,2)</f>
        <v>0</v>
      </c>
      <c r="K1958" s="267" t="s">
        <v>157</v>
      </c>
      <c r="L1958" s="272"/>
      <c r="M1958" s="273" t="s">
        <v>1</v>
      </c>
      <c r="N1958" s="274" t="s">
        <v>44</v>
      </c>
      <c r="O1958" s="92"/>
      <c r="P1958" s="228">
        <f>O1958*H1958</f>
        <v>0</v>
      </c>
      <c r="Q1958" s="228">
        <v>0.00035</v>
      </c>
      <c r="R1958" s="228">
        <f>Q1958*H1958</f>
        <v>0.02835</v>
      </c>
      <c r="S1958" s="228">
        <v>0</v>
      </c>
      <c r="T1958" s="229">
        <f>S1958*H1958</f>
        <v>0</v>
      </c>
      <c r="U1958" s="39"/>
      <c r="V1958" s="39"/>
      <c r="W1958" s="39"/>
      <c r="X1958" s="39"/>
      <c r="Y1958" s="39"/>
      <c r="Z1958" s="39"/>
      <c r="AA1958" s="39"/>
      <c r="AB1958" s="39"/>
      <c r="AC1958" s="39"/>
      <c r="AD1958" s="39"/>
      <c r="AE1958" s="39"/>
      <c r="AR1958" s="230" t="s">
        <v>452</v>
      </c>
      <c r="AT1958" s="230" t="s">
        <v>177</v>
      </c>
      <c r="AU1958" s="230" t="s">
        <v>89</v>
      </c>
      <c r="AY1958" s="18" t="s">
        <v>151</v>
      </c>
      <c r="BE1958" s="231">
        <f>IF(N1958="základní",J1958,0)</f>
        <v>0</v>
      </c>
      <c r="BF1958" s="231">
        <f>IF(N1958="snížená",J1958,0)</f>
        <v>0</v>
      </c>
      <c r="BG1958" s="231">
        <f>IF(N1958="zákl. přenesená",J1958,0)</f>
        <v>0</v>
      </c>
      <c r="BH1958" s="231">
        <f>IF(N1958="sníž. přenesená",J1958,0)</f>
        <v>0</v>
      </c>
      <c r="BI1958" s="231">
        <f>IF(N1958="nulová",J1958,0)</f>
        <v>0</v>
      </c>
      <c r="BJ1958" s="18" t="s">
        <v>87</v>
      </c>
      <c r="BK1958" s="231">
        <f>ROUND(I1958*H1958,2)</f>
        <v>0</v>
      </c>
      <c r="BL1958" s="18" t="s">
        <v>209</v>
      </c>
      <c r="BM1958" s="230" t="s">
        <v>2300</v>
      </c>
    </row>
    <row r="1959" s="13" customFormat="1">
      <c r="A1959" s="13"/>
      <c r="B1959" s="232"/>
      <c r="C1959" s="233"/>
      <c r="D1959" s="234" t="s">
        <v>160</v>
      </c>
      <c r="E1959" s="235" t="s">
        <v>1</v>
      </c>
      <c r="F1959" s="236" t="s">
        <v>2301</v>
      </c>
      <c r="G1959" s="233"/>
      <c r="H1959" s="235" t="s">
        <v>1</v>
      </c>
      <c r="I1959" s="237"/>
      <c r="J1959" s="233"/>
      <c r="K1959" s="233"/>
      <c r="L1959" s="238"/>
      <c r="M1959" s="239"/>
      <c r="N1959" s="240"/>
      <c r="O1959" s="240"/>
      <c r="P1959" s="240"/>
      <c r="Q1959" s="240"/>
      <c r="R1959" s="240"/>
      <c r="S1959" s="240"/>
      <c r="T1959" s="241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42" t="s">
        <v>160</v>
      </c>
      <c r="AU1959" s="242" t="s">
        <v>89</v>
      </c>
      <c r="AV1959" s="13" t="s">
        <v>87</v>
      </c>
      <c r="AW1959" s="13" t="s">
        <v>34</v>
      </c>
      <c r="AX1959" s="13" t="s">
        <v>79</v>
      </c>
      <c r="AY1959" s="242" t="s">
        <v>151</v>
      </c>
    </row>
    <row r="1960" s="14" customFormat="1">
      <c r="A1960" s="14"/>
      <c r="B1960" s="243"/>
      <c r="C1960" s="244"/>
      <c r="D1960" s="234" t="s">
        <v>160</v>
      </c>
      <c r="E1960" s="245" t="s">
        <v>1</v>
      </c>
      <c r="F1960" s="246" t="s">
        <v>2302</v>
      </c>
      <c r="G1960" s="244"/>
      <c r="H1960" s="247">
        <v>81</v>
      </c>
      <c r="I1960" s="248"/>
      <c r="J1960" s="244"/>
      <c r="K1960" s="244"/>
      <c r="L1960" s="249"/>
      <c r="M1960" s="250"/>
      <c r="N1960" s="251"/>
      <c r="O1960" s="251"/>
      <c r="P1960" s="251"/>
      <c r="Q1960" s="251"/>
      <c r="R1960" s="251"/>
      <c r="S1960" s="251"/>
      <c r="T1960" s="252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53" t="s">
        <v>160</v>
      </c>
      <c r="AU1960" s="253" t="s">
        <v>89</v>
      </c>
      <c r="AV1960" s="14" t="s">
        <v>89</v>
      </c>
      <c r="AW1960" s="14" t="s">
        <v>34</v>
      </c>
      <c r="AX1960" s="14" t="s">
        <v>87</v>
      </c>
      <c r="AY1960" s="253" t="s">
        <v>151</v>
      </c>
    </row>
    <row r="1961" s="2" customFormat="1" ht="16.5" customHeight="1">
      <c r="A1961" s="39"/>
      <c r="B1961" s="40"/>
      <c r="C1961" s="219" t="s">
        <v>2303</v>
      </c>
      <c r="D1961" s="219" t="s">
        <v>153</v>
      </c>
      <c r="E1961" s="220" t="s">
        <v>2304</v>
      </c>
      <c r="F1961" s="221" t="s">
        <v>2305</v>
      </c>
      <c r="G1961" s="222" t="s">
        <v>208</v>
      </c>
      <c r="H1961" s="223">
        <v>171.40000000000001</v>
      </c>
      <c r="I1961" s="224"/>
      <c r="J1961" s="225">
        <f>ROUND(I1961*H1961,2)</f>
        <v>0</v>
      </c>
      <c r="K1961" s="221" t="s">
        <v>157</v>
      </c>
      <c r="L1961" s="45"/>
      <c r="M1961" s="226" t="s">
        <v>1</v>
      </c>
      <c r="N1961" s="227" t="s">
        <v>44</v>
      </c>
      <c r="O1961" s="92"/>
      <c r="P1961" s="228">
        <f>O1961*H1961</f>
        <v>0</v>
      </c>
      <c r="Q1961" s="228">
        <v>0</v>
      </c>
      <c r="R1961" s="228">
        <f>Q1961*H1961</f>
        <v>0</v>
      </c>
      <c r="S1961" s="228">
        <v>0</v>
      </c>
      <c r="T1961" s="229">
        <f>S1961*H1961</f>
        <v>0</v>
      </c>
      <c r="U1961" s="39"/>
      <c r="V1961" s="39"/>
      <c r="W1961" s="39"/>
      <c r="X1961" s="39"/>
      <c r="Y1961" s="39"/>
      <c r="Z1961" s="39"/>
      <c r="AA1961" s="39"/>
      <c r="AB1961" s="39"/>
      <c r="AC1961" s="39"/>
      <c r="AD1961" s="39"/>
      <c r="AE1961" s="39"/>
      <c r="AR1961" s="230" t="s">
        <v>209</v>
      </c>
      <c r="AT1961" s="230" t="s">
        <v>153</v>
      </c>
      <c r="AU1961" s="230" t="s">
        <v>89</v>
      </c>
      <c r="AY1961" s="18" t="s">
        <v>151</v>
      </c>
      <c r="BE1961" s="231">
        <f>IF(N1961="základní",J1961,0)</f>
        <v>0</v>
      </c>
      <c r="BF1961" s="231">
        <f>IF(N1961="snížená",J1961,0)</f>
        <v>0</v>
      </c>
      <c r="BG1961" s="231">
        <f>IF(N1961="zákl. přenesená",J1961,0)</f>
        <v>0</v>
      </c>
      <c r="BH1961" s="231">
        <f>IF(N1961="sníž. přenesená",J1961,0)</f>
        <v>0</v>
      </c>
      <c r="BI1961" s="231">
        <f>IF(N1961="nulová",J1961,0)</f>
        <v>0</v>
      </c>
      <c r="BJ1961" s="18" t="s">
        <v>87</v>
      </c>
      <c r="BK1961" s="231">
        <f>ROUND(I1961*H1961,2)</f>
        <v>0</v>
      </c>
      <c r="BL1961" s="18" t="s">
        <v>209</v>
      </c>
      <c r="BM1961" s="230" t="s">
        <v>2306</v>
      </c>
    </row>
    <row r="1962" s="13" customFormat="1">
      <c r="A1962" s="13"/>
      <c r="B1962" s="232"/>
      <c r="C1962" s="233"/>
      <c r="D1962" s="234" t="s">
        <v>160</v>
      </c>
      <c r="E1962" s="235" t="s">
        <v>1</v>
      </c>
      <c r="F1962" s="236" t="s">
        <v>2307</v>
      </c>
      <c r="G1962" s="233"/>
      <c r="H1962" s="235" t="s">
        <v>1</v>
      </c>
      <c r="I1962" s="237"/>
      <c r="J1962" s="233"/>
      <c r="K1962" s="233"/>
      <c r="L1962" s="238"/>
      <c r="M1962" s="239"/>
      <c r="N1962" s="240"/>
      <c r="O1962" s="240"/>
      <c r="P1962" s="240"/>
      <c r="Q1962" s="240"/>
      <c r="R1962" s="240"/>
      <c r="S1962" s="240"/>
      <c r="T1962" s="241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42" t="s">
        <v>160</v>
      </c>
      <c r="AU1962" s="242" t="s">
        <v>89</v>
      </c>
      <c r="AV1962" s="13" t="s">
        <v>87</v>
      </c>
      <c r="AW1962" s="13" t="s">
        <v>34</v>
      </c>
      <c r="AX1962" s="13" t="s">
        <v>79</v>
      </c>
      <c r="AY1962" s="242" t="s">
        <v>151</v>
      </c>
    </row>
    <row r="1963" s="14" customFormat="1">
      <c r="A1963" s="14"/>
      <c r="B1963" s="243"/>
      <c r="C1963" s="244"/>
      <c r="D1963" s="234" t="s">
        <v>160</v>
      </c>
      <c r="E1963" s="245" t="s">
        <v>1</v>
      </c>
      <c r="F1963" s="246" t="s">
        <v>2308</v>
      </c>
      <c r="G1963" s="244"/>
      <c r="H1963" s="247">
        <v>171.40000000000001</v>
      </c>
      <c r="I1963" s="248"/>
      <c r="J1963" s="244"/>
      <c r="K1963" s="244"/>
      <c r="L1963" s="249"/>
      <c r="M1963" s="250"/>
      <c r="N1963" s="251"/>
      <c r="O1963" s="251"/>
      <c r="P1963" s="251"/>
      <c r="Q1963" s="251"/>
      <c r="R1963" s="251"/>
      <c r="S1963" s="251"/>
      <c r="T1963" s="252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3" t="s">
        <v>160</v>
      </c>
      <c r="AU1963" s="253" t="s">
        <v>89</v>
      </c>
      <c r="AV1963" s="14" t="s">
        <v>89</v>
      </c>
      <c r="AW1963" s="14" t="s">
        <v>34</v>
      </c>
      <c r="AX1963" s="14" t="s">
        <v>87</v>
      </c>
      <c r="AY1963" s="253" t="s">
        <v>151</v>
      </c>
    </row>
    <row r="1964" s="2" customFormat="1" ht="16.5" customHeight="1">
      <c r="A1964" s="39"/>
      <c r="B1964" s="40"/>
      <c r="C1964" s="219" t="s">
        <v>2309</v>
      </c>
      <c r="D1964" s="219" t="s">
        <v>153</v>
      </c>
      <c r="E1964" s="220" t="s">
        <v>2310</v>
      </c>
      <c r="F1964" s="221" t="s">
        <v>2311</v>
      </c>
      <c r="G1964" s="222" t="s">
        <v>388</v>
      </c>
      <c r="H1964" s="223">
        <v>20</v>
      </c>
      <c r="I1964" s="224"/>
      <c r="J1964" s="225">
        <f>ROUND(I1964*H1964,2)</f>
        <v>0</v>
      </c>
      <c r="K1964" s="221" t="s">
        <v>157</v>
      </c>
      <c r="L1964" s="45"/>
      <c r="M1964" s="226" t="s">
        <v>1</v>
      </c>
      <c r="N1964" s="227" t="s">
        <v>44</v>
      </c>
      <c r="O1964" s="92"/>
      <c r="P1964" s="228">
        <f>O1964*H1964</f>
        <v>0</v>
      </c>
      <c r="Q1964" s="228">
        <v>0</v>
      </c>
      <c r="R1964" s="228">
        <f>Q1964*H1964</f>
        <v>0</v>
      </c>
      <c r="S1964" s="228">
        <v>0</v>
      </c>
      <c r="T1964" s="229">
        <f>S1964*H1964</f>
        <v>0</v>
      </c>
      <c r="U1964" s="39"/>
      <c r="V1964" s="39"/>
      <c r="W1964" s="39"/>
      <c r="X1964" s="39"/>
      <c r="Y1964" s="39"/>
      <c r="Z1964" s="39"/>
      <c r="AA1964" s="39"/>
      <c r="AB1964" s="39"/>
      <c r="AC1964" s="39"/>
      <c r="AD1964" s="39"/>
      <c r="AE1964" s="39"/>
      <c r="AR1964" s="230" t="s">
        <v>209</v>
      </c>
      <c r="AT1964" s="230" t="s">
        <v>153</v>
      </c>
      <c r="AU1964" s="230" t="s">
        <v>89</v>
      </c>
      <c r="AY1964" s="18" t="s">
        <v>151</v>
      </c>
      <c r="BE1964" s="231">
        <f>IF(N1964="základní",J1964,0)</f>
        <v>0</v>
      </c>
      <c r="BF1964" s="231">
        <f>IF(N1964="snížená",J1964,0)</f>
        <v>0</v>
      </c>
      <c r="BG1964" s="231">
        <f>IF(N1964="zákl. přenesená",J1964,0)</f>
        <v>0</v>
      </c>
      <c r="BH1964" s="231">
        <f>IF(N1964="sníž. přenesená",J1964,0)</f>
        <v>0</v>
      </c>
      <c r="BI1964" s="231">
        <f>IF(N1964="nulová",J1964,0)</f>
        <v>0</v>
      </c>
      <c r="BJ1964" s="18" t="s">
        <v>87</v>
      </c>
      <c r="BK1964" s="231">
        <f>ROUND(I1964*H1964,2)</f>
        <v>0</v>
      </c>
      <c r="BL1964" s="18" t="s">
        <v>209</v>
      </c>
      <c r="BM1964" s="230" t="s">
        <v>2312</v>
      </c>
    </row>
    <row r="1965" s="13" customFormat="1">
      <c r="A1965" s="13"/>
      <c r="B1965" s="232"/>
      <c r="C1965" s="233"/>
      <c r="D1965" s="234" t="s">
        <v>160</v>
      </c>
      <c r="E1965" s="235" t="s">
        <v>1</v>
      </c>
      <c r="F1965" s="236" t="s">
        <v>2313</v>
      </c>
      <c r="G1965" s="233"/>
      <c r="H1965" s="235" t="s">
        <v>1</v>
      </c>
      <c r="I1965" s="237"/>
      <c r="J1965" s="233"/>
      <c r="K1965" s="233"/>
      <c r="L1965" s="238"/>
      <c r="M1965" s="239"/>
      <c r="N1965" s="240"/>
      <c r="O1965" s="240"/>
      <c r="P1965" s="240"/>
      <c r="Q1965" s="240"/>
      <c r="R1965" s="240"/>
      <c r="S1965" s="240"/>
      <c r="T1965" s="241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42" t="s">
        <v>160</v>
      </c>
      <c r="AU1965" s="242" t="s">
        <v>89</v>
      </c>
      <c r="AV1965" s="13" t="s">
        <v>87</v>
      </c>
      <c r="AW1965" s="13" t="s">
        <v>34</v>
      </c>
      <c r="AX1965" s="13" t="s">
        <v>79</v>
      </c>
      <c r="AY1965" s="242" t="s">
        <v>151</v>
      </c>
    </row>
    <row r="1966" s="13" customFormat="1">
      <c r="A1966" s="13"/>
      <c r="B1966" s="232"/>
      <c r="C1966" s="233"/>
      <c r="D1966" s="234" t="s">
        <v>160</v>
      </c>
      <c r="E1966" s="235" t="s">
        <v>1</v>
      </c>
      <c r="F1966" s="236" t="s">
        <v>2314</v>
      </c>
      <c r="G1966" s="233"/>
      <c r="H1966" s="235" t="s">
        <v>1</v>
      </c>
      <c r="I1966" s="237"/>
      <c r="J1966" s="233"/>
      <c r="K1966" s="233"/>
      <c r="L1966" s="238"/>
      <c r="M1966" s="239"/>
      <c r="N1966" s="240"/>
      <c r="O1966" s="240"/>
      <c r="P1966" s="240"/>
      <c r="Q1966" s="240"/>
      <c r="R1966" s="240"/>
      <c r="S1966" s="240"/>
      <c r="T1966" s="241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42" t="s">
        <v>160</v>
      </c>
      <c r="AU1966" s="242" t="s">
        <v>89</v>
      </c>
      <c r="AV1966" s="13" t="s">
        <v>87</v>
      </c>
      <c r="AW1966" s="13" t="s">
        <v>34</v>
      </c>
      <c r="AX1966" s="13" t="s">
        <v>79</v>
      </c>
      <c r="AY1966" s="242" t="s">
        <v>151</v>
      </c>
    </row>
    <row r="1967" s="14" customFormat="1">
      <c r="A1967" s="14"/>
      <c r="B1967" s="243"/>
      <c r="C1967" s="244"/>
      <c r="D1967" s="234" t="s">
        <v>160</v>
      </c>
      <c r="E1967" s="245" t="s">
        <v>1</v>
      </c>
      <c r="F1967" s="246" t="s">
        <v>1675</v>
      </c>
      <c r="G1967" s="244"/>
      <c r="H1967" s="247">
        <v>20</v>
      </c>
      <c r="I1967" s="248"/>
      <c r="J1967" s="244"/>
      <c r="K1967" s="244"/>
      <c r="L1967" s="249"/>
      <c r="M1967" s="250"/>
      <c r="N1967" s="251"/>
      <c r="O1967" s="251"/>
      <c r="P1967" s="251"/>
      <c r="Q1967" s="251"/>
      <c r="R1967" s="251"/>
      <c r="S1967" s="251"/>
      <c r="T1967" s="252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3" t="s">
        <v>160</v>
      </c>
      <c r="AU1967" s="253" t="s">
        <v>89</v>
      </c>
      <c r="AV1967" s="14" t="s">
        <v>89</v>
      </c>
      <c r="AW1967" s="14" t="s">
        <v>34</v>
      </c>
      <c r="AX1967" s="14" t="s">
        <v>87</v>
      </c>
      <c r="AY1967" s="253" t="s">
        <v>151</v>
      </c>
    </row>
    <row r="1968" s="2" customFormat="1" ht="16.5" customHeight="1">
      <c r="A1968" s="39"/>
      <c r="B1968" s="40"/>
      <c r="C1968" s="265" t="s">
        <v>2315</v>
      </c>
      <c r="D1968" s="265" t="s">
        <v>177</v>
      </c>
      <c r="E1968" s="266" t="s">
        <v>2316</v>
      </c>
      <c r="F1968" s="267" t="s">
        <v>2317</v>
      </c>
      <c r="G1968" s="268" t="s">
        <v>388</v>
      </c>
      <c r="H1968" s="269">
        <v>21</v>
      </c>
      <c r="I1968" s="270"/>
      <c r="J1968" s="271">
        <f>ROUND(I1968*H1968,2)</f>
        <v>0</v>
      </c>
      <c r="K1968" s="267" t="s">
        <v>1</v>
      </c>
      <c r="L1968" s="272"/>
      <c r="M1968" s="273" t="s">
        <v>1</v>
      </c>
      <c r="N1968" s="274" t="s">
        <v>44</v>
      </c>
      <c r="O1968" s="92"/>
      <c r="P1968" s="228">
        <f>O1968*H1968</f>
        <v>0</v>
      </c>
      <c r="Q1968" s="228">
        <v>0.00029999999999999997</v>
      </c>
      <c r="R1968" s="228">
        <f>Q1968*H1968</f>
        <v>0.0062999999999999992</v>
      </c>
      <c r="S1968" s="228">
        <v>0</v>
      </c>
      <c r="T1968" s="229">
        <f>S1968*H1968</f>
        <v>0</v>
      </c>
      <c r="U1968" s="39"/>
      <c r="V1968" s="39"/>
      <c r="W1968" s="39"/>
      <c r="X1968" s="39"/>
      <c r="Y1968" s="39"/>
      <c r="Z1968" s="39"/>
      <c r="AA1968" s="39"/>
      <c r="AB1968" s="39"/>
      <c r="AC1968" s="39"/>
      <c r="AD1968" s="39"/>
      <c r="AE1968" s="39"/>
      <c r="AR1968" s="230" t="s">
        <v>452</v>
      </c>
      <c r="AT1968" s="230" t="s">
        <v>177</v>
      </c>
      <c r="AU1968" s="230" t="s">
        <v>89</v>
      </c>
      <c r="AY1968" s="18" t="s">
        <v>151</v>
      </c>
      <c r="BE1968" s="231">
        <f>IF(N1968="základní",J1968,0)</f>
        <v>0</v>
      </c>
      <c r="BF1968" s="231">
        <f>IF(N1968="snížená",J1968,0)</f>
        <v>0</v>
      </c>
      <c r="BG1968" s="231">
        <f>IF(N1968="zákl. přenesená",J1968,0)</f>
        <v>0</v>
      </c>
      <c r="BH1968" s="231">
        <f>IF(N1968="sníž. přenesená",J1968,0)</f>
        <v>0</v>
      </c>
      <c r="BI1968" s="231">
        <f>IF(N1968="nulová",J1968,0)</f>
        <v>0</v>
      </c>
      <c r="BJ1968" s="18" t="s">
        <v>87</v>
      </c>
      <c r="BK1968" s="231">
        <f>ROUND(I1968*H1968,2)</f>
        <v>0</v>
      </c>
      <c r="BL1968" s="18" t="s">
        <v>209</v>
      </c>
      <c r="BM1968" s="230" t="s">
        <v>2318</v>
      </c>
    </row>
    <row r="1969" s="13" customFormat="1">
      <c r="A1969" s="13"/>
      <c r="B1969" s="232"/>
      <c r="C1969" s="233"/>
      <c r="D1969" s="234" t="s">
        <v>160</v>
      </c>
      <c r="E1969" s="235" t="s">
        <v>1</v>
      </c>
      <c r="F1969" s="236" t="s">
        <v>2319</v>
      </c>
      <c r="G1969" s="233"/>
      <c r="H1969" s="235" t="s">
        <v>1</v>
      </c>
      <c r="I1969" s="237"/>
      <c r="J1969" s="233"/>
      <c r="K1969" s="233"/>
      <c r="L1969" s="238"/>
      <c r="M1969" s="239"/>
      <c r="N1969" s="240"/>
      <c r="O1969" s="240"/>
      <c r="P1969" s="240"/>
      <c r="Q1969" s="240"/>
      <c r="R1969" s="240"/>
      <c r="S1969" s="240"/>
      <c r="T1969" s="241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42" t="s">
        <v>160</v>
      </c>
      <c r="AU1969" s="242" t="s">
        <v>89</v>
      </c>
      <c r="AV1969" s="13" t="s">
        <v>87</v>
      </c>
      <c r="AW1969" s="13" t="s">
        <v>34</v>
      </c>
      <c r="AX1969" s="13" t="s">
        <v>79</v>
      </c>
      <c r="AY1969" s="242" t="s">
        <v>151</v>
      </c>
    </row>
    <row r="1970" s="14" customFormat="1">
      <c r="A1970" s="14"/>
      <c r="B1970" s="243"/>
      <c r="C1970" s="244"/>
      <c r="D1970" s="234" t="s">
        <v>160</v>
      </c>
      <c r="E1970" s="245" t="s">
        <v>1</v>
      </c>
      <c r="F1970" s="246" t="s">
        <v>2320</v>
      </c>
      <c r="G1970" s="244"/>
      <c r="H1970" s="247">
        <v>21</v>
      </c>
      <c r="I1970" s="248"/>
      <c r="J1970" s="244"/>
      <c r="K1970" s="244"/>
      <c r="L1970" s="249"/>
      <c r="M1970" s="250"/>
      <c r="N1970" s="251"/>
      <c r="O1970" s="251"/>
      <c r="P1970" s="251"/>
      <c r="Q1970" s="251"/>
      <c r="R1970" s="251"/>
      <c r="S1970" s="251"/>
      <c r="T1970" s="252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3" t="s">
        <v>160</v>
      </c>
      <c r="AU1970" s="253" t="s">
        <v>89</v>
      </c>
      <c r="AV1970" s="14" t="s">
        <v>89</v>
      </c>
      <c r="AW1970" s="14" t="s">
        <v>34</v>
      </c>
      <c r="AX1970" s="14" t="s">
        <v>87</v>
      </c>
      <c r="AY1970" s="253" t="s">
        <v>151</v>
      </c>
    </row>
    <row r="1971" s="2" customFormat="1" ht="16.5" customHeight="1">
      <c r="A1971" s="39"/>
      <c r="B1971" s="40"/>
      <c r="C1971" s="219" t="s">
        <v>2321</v>
      </c>
      <c r="D1971" s="219" t="s">
        <v>153</v>
      </c>
      <c r="E1971" s="220" t="s">
        <v>2322</v>
      </c>
      <c r="F1971" s="221" t="s">
        <v>2323</v>
      </c>
      <c r="G1971" s="222" t="s">
        <v>180</v>
      </c>
      <c r="H1971" s="223">
        <v>0.035000000000000003</v>
      </c>
      <c r="I1971" s="224"/>
      <c r="J1971" s="225">
        <f>ROUND(I1971*H1971,2)</f>
        <v>0</v>
      </c>
      <c r="K1971" s="221" t="s">
        <v>157</v>
      </c>
      <c r="L1971" s="45"/>
      <c r="M1971" s="226" t="s">
        <v>1</v>
      </c>
      <c r="N1971" s="227" t="s">
        <v>44</v>
      </c>
      <c r="O1971" s="92"/>
      <c r="P1971" s="228">
        <f>O1971*H1971</f>
        <v>0</v>
      </c>
      <c r="Q1971" s="228">
        <v>0</v>
      </c>
      <c r="R1971" s="228">
        <f>Q1971*H1971</f>
        <v>0</v>
      </c>
      <c r="S1971" s="228">
        <v>0</v>
      </c>
      <c r="T1971" s="229">
        <f>S1971*H1971</f>
        <v>0</v>
      </c>
      <c r="U1971" s="39"/>
      <c r="V1971" s="39"/>
      <c r="W1971" s="39"/>
      <c r="X1971" s="39"/>
      <c r="Y1971" s="39"/>
      <c r="Z1971" s="39"/>
      <c r="AA1971" s="39"/>
      <c r="AB1971" s="39"/>
      <c r="AC1971" s="39"/>
      <c r="AD1971" s="39"/>
      <c r="AE1971" s="39"/>
      <c r="AR1971" s="230" t="s">
        <v>209</v>
      </c>
      <c r="AT1971" s="230" t="s">
        <v>153</v>
      </c>
      <c r="AU1971" s="230" t="s">
        <v>89</v>
      </c>
      <c r="AY1971" s="18" t="s">
        <v>151</v>
      </c>
      <c r="BE1971" s="231">
        <f>IF(N1971="základní",J1971,0)</f>
        <v>0</v>
      </c>
      <c r="BF1971" s="231">
        <f>IF(N1971="snížená",J1971,0)</f>
        <v>0</v>
      </c>
      <c r="BG1971" s="231">
        <f>IF(N1971="zákl. přenesená",J1971,0)</f>
        <v>0</v>
      </c>
      <c r="BH1971" s="231">
        <f>IF(N1971="sníž. přenesená",J1971,0)</f>
        <v>0</v>
      </c>
      <c r="BI1971" s="231">
        <f>IF(N1971="nulová",J1971,0)</f>
        <v>0</v>
      </c>
      <c r="BJ1971" s="18" t="s">
        <v>87</v>
      </c>
      <c r="BK1971" s="231">
        <f>ROUND(I1971*H1971,2)</f>
        <v>0</v>
      </c>
      <c r="BL1971" s="18" t="s">
        <v>209</v>
      </c>
      <c r="BM1971" s="230" t="s">
        <v>2324</v>
      </c>
    </row>
    <row r="1972" s="12" customFormat="1" ht="22.8" customHeight="1">
      <c r="A1972" s="12"/>
      <c r="B1972" s="203"/>
      <c r="C1972" s="204"/>
      <c r="D1972" s="205" t="s">
        <v>78</v>
      </c>
      <c r="E1972" s="217" t="s">
        <v>2325</v>
      </c>
      <c r="F1972" s="217" t="s">
        <v>2326</v>
      </c>
      <c r="G1972" s="204"/>
      <c r="H1972" s="204"/>
      <c r="I1972" s="207"/>
      <c r="J1972" s="218">
        <f>BK1972</f>
        <v>0</v>
      </c>
      <c r="K1972" s="204"/>
      <c r="L1972" s="209"/>
      <c r="M1972" s="210"/>
      <c r="N1972" s="211"/>
      <c r="O1972" s="211"/>
      <c r="P1972" s="212">
        <f>SUM(P1973:P1990)</f>
        <v>0</v>
      </c>
      <c r="Q1972" s="211"/>
      <c r="R1972" s="212">
        <f>SUM(R1973:R1990)</f>
        <v>0.0048400000000000006</v>
      </c>
      <c r="S1972" s="211"/>
      <c r="T1972" s="213">
        <f>SUM(T1973:T1990)</f>
        <v>0</v>
      </c>
      <c r="U1972" s="12"/>
      <c r="V1972" s="12"/>
      <c r="W1972" s="12"/>
      <c r="X1972" s="12"/>
      <c r="Y1972" s="12"/>
      <c r="Z1972" s="12"/>
      <c r="AA1972" s="12"/>
      <c r="AB1972" s="12"/>
      <c r="AC1972" s="12"/>
      <c r="AD1972" s="12"/>
      <c r="AE1972" s="12"/>
      <c r="AR1972" s="214" t="s">
        <v>89</v>
      </c>
      <c r="AT1972" s="215" t="s">
        <v>78</v>
      </c>
      <c r="AU1972" s="215" t="s">
        <v>87</v>
      </c>
      <c r="AY1972" s="214" t="s">
        <v>151</v>
      </c>
      <c r="BK1972" s="216">
        <f>SUM(BK1973:BK1990)</f>
        <v>0</v>
      </c>
    </row>
    <row r="1973" s="2" customFormat="1" ht="16.5" customHeight="1">
      <c r="A1973" s="39"/>
      <c r="B1973" s="40"/>
      <c r="C1973" s="219" t="s">
        <v>2327</v>
      </c>
      <c r="D1973" s="219" t="s">
        <v>153</v>
      </c>
      <c r="E1973" s="220" t="s">
        <v>2328</v>
      </c>
      <c r="F1973" s="221" t="s">
        <v>2329</v>
      </c>
      <c r="G1973" s="222" t="s">
        <v>208</v>
      </c>
      <c r="H1973" s="223">
        <v>43</v>
      </c>
      <c r="I1973" s="224"/>
      <c r="J1973" s="225">
        <f>ROUND(I1973*H1973,2)</f>
        <v>0</v>
      </c>
      <c r="K1973" s="221" t="s">
        <v>1</v>
      </c>
      <c r="L1973" s="45"/>
      <c r="M1973" s="226" t="s">
        <v>1</v>
      </c>
      <c r="N1973" s="227" t="s">
        <v>44</v>
      </c>
      <c r="O1973" s="92"/>
      <c r="P1973" s="228">
        <f>O1973*H1973</f>
        <v>0</v>
      </c>
      <c r="Q1973" s="228">
        <v>0</v>
      </c>
      <c r="R1973" s="228">
        <f>Q1973*H1973</f>
        <v>0</v>
      </c>
      <c r="S1973" s="228">
        <v>0</v>
      </c>
      <c r="T1973" s="229">
        <f>S1973*H1973</f>
        <v>0</v>
      </c>
      <c r="U1973" s="39"/>
      <c r="V1973" s="39"/>
      <c r="W1973" s="39"/>
      <c r="X1973" s="39"/>
      <c r="Y1973" s="39"/>
      <c r="Z1973" s="39"/>
      <c r="AA1973" s="39"/>
      <c r="AB1973" s="39"/>
      <c r="AC1973" s="39"/>
      <c r="AD1973" s="39"/>
      <c r="AE1973" s="39"/>
      <c r="AR1973" s="230" t="s">
        <v>209</v>
      </c>
      <c r="AT1973" s="230" t="s">
        <v>153</v>
      </c>
      <c r="AU1973" s="230" t="s">
        <v>89</v>
      </c>
      <c r="AY1973" s="18" t="s">
        <v>151</v>
      </c>
      <c r="BE1973" s="231">
        <f>IF(N1973="základní",J1973,0)</f>
        <v>0</v>
      </c>
      <c r="BF1973" s="231">
        <f>IF(N1973="snížená",J1973,0)</f>
        <v>0</v>
      </c>
      <c r="BG1973" s="231">
        <f>IF(N1973="zákl. přenesená",J1973,0)</f>
        <v>0</v>
      </c>
      <c r="BH1973" s="231">
        <f>IF(N1973="sníž. přenesená",J1973,0)</f>
        <v>0</v>
      </c>
      <c r="BI1973" s="231">
        <f>IF(N1973="nulová",J1973,0)</f>
        <v>0</v>
      </c>
      <c r="BJ1973" s="18" t="s">
        <v>87</v>
      </c>
      <c r="BK1973" s="231">
        <f>ROUND(I1973*H1973,2)</f>
        <v>0</v>
      </c>
      <c r="BL1973" s="18" t="s">
        <v>209</v>
      </c>
      <c r="BM1973" s="230" t="s">
        <v>2330</v>
      </c>
    </row>
    <row r="1974" s="13" customFormat="1">
      <c r="A1974" s="13"/>
      <c r="B1974" s="232"/>
      <c r="C1974" s="233"/>
      <c r="D1974" s="234" t="s">
        <v>160</v>
      </c>
      <c r="E1974" s="235" t="s">
        <v>1</v>
      </c>
      <c r="F1974" s="236" t="s">
        <v>2331</v>
      </c>
      <c r="G1974" s="233"/>
      <c r="H1974" s="235" t="s">
        <v>1</v>
      </c>
      <c r="I1974" s="237"/>
      <c r="J1974" s="233"/>
      <c r="K1974" s="233"/>
      <c r="L1974" s="238"/>
      <c r="M1974" s="239"/>
      <c r="N1974" s="240"/>
      <c r="O1974" s="240"/>
      <c r="P1974" s="240"/>
      <c r="Q1974" s="240"/>
      <c r="R1974" s="240"/>
      <c r="S1974" s="240"/>
      <c r="T1974" s="241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T1974" s="242" t="s">
        <v>160</v>
      </c>
      <c r="AU1974" s="242" t="s">
        <v>89</v>
      </c>
      <c r="AV1974" s="13" t="s">
        <v>87</v>
      </c>
      <c r="AW1974" s="13" t="s">
        <v>34</v>
      </c>
      <c r="AX1974" s="13" t="s">
        <v>79</v>
      </c>
      <c r="AY1974" s="242" t="s">
        <v>151</v>
      </c>
    </row>
    <row r="1975" s="13" customFormat="1">
      <c r="A1975" s="13"/>
      <c r="B1975" s="232"/>
      <c r="C1975" s="233"/>
      <c r="D1975" s="234" t="s">
        <v>160</v>
      </c>
      <c r="E1975" s="235" t="s">
        <v>1</v>
      </c>
      <c r="F1975" s="236" t="s">
        <v>2332</v>
      </c>
      <c r="G1975" s="233"/>
      <c r="H1975" s="235" t="s">
        <v>1</v>
      </c>
      <c r="I1975" s="237"/>
      <c r="J1975" s="233"/>
      <c r="K1975" s="233"/>
      <c r="L1975" s="238"/>
      <c r="M1975" s="239"/>
      <c r="N1975" s="240"/>
      <c r="O1975" s="240"/>
      <c r="P1975" s="240"/>
      <c r="Q1975" s="240"/>
      <c r="R1975" s="240"/>
      <c r="S1975" s="240"/>
      <c r="T1975" s="241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42" t="s">
        <v>160</v>
      </c>
      <c r="AU1975" s="242" t="s">
        <v>89</v>
      </c>
      <c r="AV1975" s="13" t="s">
        <v>87</v>
      </c>
      <c r="AW1975" s="13" t="s">
        <v>34</v>
      </c>
      <c r="AX1975" s="13" t="s">
        <v>79</v>
      </c>
      <c r="AY1975" s="242" t="s">
        <v>151</v>
      </c>
    </row>
    <row r="1976" s="14" customFormat="1">
      <c r="A1976" s="14"/>
      <c r="B1976" s="243"/>
      <c r="C1976" s="244"/>
      <c r="D1976" s="234" t="s">
        <v>160</v>
      </c>
      <c r="E1976" s="245" t="s">
        <v>1</v>
      </c>
      <c r="F1976" s="246" t="s">
        <v>2333</v>
      </c>
      <c r="G1976" s="244"/>
      <c r="H1976" s="247">
        <v>37.472000000000001</v>
      </c>
      <c r="I1976" s="248"/>
      <c r="J1976" s="244"/>
      <c r="K1976" s="244"/>
      <c r="L1976" s="249"/>
      <c r="M1976" s="250"/>
      <c r="N1976" s="251"/>
      <c r="O1976" s="251"/>
      <c r="P1976" s="251"/>
      <c r="Q1976" s="251"/>
      <c r="R1976" s="251"/>
      <c r="S1976" s="251"/>
      <c r="T1976" s="252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3" t="s">
        <v>160</v>
      </c>
      <c r="AU1976" s="253" t="s">
        <v>89</v>
      </c>
      <c r="AV1976" s="14" t="s">
        <v>89</v>
      </c>
      <c r="AW1976" s="14" t="s">
        <v>34</v>
      </c>
      <c r="AX1976" s="14" t="s">
        <v>79</v>
      </c>
      <c r="AY1976" s="253" t="s">
        <v>151</v>
      </c>
    </row>
    <row r="1977" s="13" customFormat="1">
      <c r="A1977" s="13"/>
      <c r="B1977" s="232"/>
      <c r="C1977" s="233"/>
      <c r="D1977" s="234" t="s">
        <v>160</v>
      </c>
      <c r="E1977" s="235" t="s">
        <v>1</v>
      </c>
      <c r="F1977" s="236" t="s">
        <v>2334</v>
      </c>
      <c r="G1977" s="233"/>
      <c r="H1977" s="235" t="s">
        <v>1</v>
      </c>
      <c r="I1977" s="237"/>
      <c r="J1977" s="233"/>
      <c r="K1977" s="233"/>
      <c r="L1977" s="238"/>
      <c r="M1977" s="239"/>
      <c r="N1977" s="240"/>
      <c r="O1977" s="240"/>
      <c r="P1977" s="240"/>
      <c r="Q1977" s="240"/>
      <c r="R1977" s="240"/>
      <c r="S1977" s="240"/>
      <c r="T1977" s="241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T1977" s="242" t="s">
        <v>160</v>
      </c>
      <c r="AU1977" s="242" t="s">
        <v>89</v>
      </c>
      <c r="AV1977" s="13" t="s">
        <v>87</v>
      </c>
      <c r="AW1977" s="13" t="s">
        <v>34</v>
      </c>
      <c r="AX1977" s="13" t="s">
        <v>79</v>
      </c>
      <c r="AY1977" s="242" t="s">
        <v>151</v>
      </c>
    </row>
    <row r="1978" s="14" customFormat="1">
      <c r="A1978" s="14"/>
      <c r="B1978" s="243"/>
      <c r="C1978" s="244"/>
      <c r="D1978" s="234" t="s">
        <v>160</v>
      </c>
      <c r="E1978" s="245" t="s">
        <v>1</v>
      </c>
      <c r="F1978" s="246" t="s">
        <v>2335</v>
      </c>
      <c r="G1978" s="244"/>
      <c r="H1978" s="247">
        <v>1.5</v>
      </c>
      <c r="I1978" s="248"/>
      <c r="J1978" s="244"/>
      <c r="K1978" s="244"/>
      <c r="L1978" s="249"/>
      <c r="M1978" s="250"/>
      <c r="N1978" s="251"/>
      <c r="O1978" s="251"/>
      <c r="P1978" s="251"/>
      <c r="Q1978" s="251"/>
      <c r="R1978" s="251"/>
      <c r="S1978" s="251"/>
      <c r="T1978" s="252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53" t="s">
        <v>160</v>
      </c>
      <c r="AU1978" s="253" t="s">
        <v>89</v>
      </c>
      <c r="AV1978" s="14" t="s">
        <v>89</v>
      </c>
      <c r="AW1978" s="14" t="s">
        <v>34</v>
      </c>
      <c r="AX1978" s="14" t="s">
        <v>79</v>
      </c>
      <c r="AY1978" s="253" t="s">
        <v>151</v>
      </c>
    </row>
    <row r="1979" s="13" customFormat="1">
      <c r="A1979" s="13"/>
      <c r="B1979" s="232"/>
      <c r="C1979" s="233"/>
      <c r="D1979" s="234" t="s">
        <v>160</v>
      </c>
      <c r="E1979" s="235" t="s">
        <v>1</v>
      </c>
      <c r="F1979" s="236" t="s">
        <v>962</v>
      </c>
      <c r="G1979" s="233"/>
      <c r="H1979" s="235" t="s">
        <v>1</v>
      </c>
      <c r="I1979" s="237"/>
      <c r="J1979" s="233"/>
      <c r="K1979" s="233"/>
      <c r="L1979" s="238"/>
      <c r="M1979" s="239"/>
      <c r="N1979" s="240"/>
      <c r="O1979" s="240"/>
      <c r="P1979" s="240"/>
      <c r="Q1979" s="240"/>
      <c r="R1979" s="240"/>
      <c r="S1979" s="240"/>
      <c r="T1979" s="241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T1979" s="242" t="s">
        <v>160</v>
      </c>
      <c r="AU1979" s="242" t="s">
        <v>89</v>
      </c>
      <c r="AV1979" s="13" t="s">
        <v>87</v>
      </c>
      <c r="AW1979" s="13" t="s">
        <v>34</v>
      </c>
      <c r="AX1979" s="13" t="s">
        <v>79</v>
      </c>
      <c r="AY1979" s="242" t="s">
        <v>151</v>
      </c>
    </row>
    <row r="1980" s="14" customFormat="1">
      <c r="A1980" s="14"/>
      <c r="B1980" s="243"/>
      <c r="C1980" s="244"/>
      <c r="D1980" s="234" t="s">
        <v>160</v>
      </c>
      <c r="E1980" s="245" t="s">
        <v>1</v>
      </c>
      <c r="F1980" s="246" t="s">
        <v>2336</v>
      </c>
      <c r="G1980" s="244"/>
      <c r="H1980" s="247">
        <v>4.0279999999999996</v>
      </c>
      <c r="I1980" s="248"/>
      <c r="J1980" s="244"/>
      <c r="K1980" s="244"/>
      <c r="L1980" s="249"/>
      <c r="M1980" s="250"/>
      <c r="N1980" s="251"/>
      <c r="O1980" s="251"/>
      <c r="P1980" s="251"/>
      <c r="Q1980" s="251"/>
      <c r="R1980" s="251"/>
      <c r="S1980" s="251"/>
      <c r="T1980" s="252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53" t="s">
        <v>160</v>
      </c>
      <c r="AU1980" s="253" t="s">
        <v>89</v>
      </c>
      <c r="AV1980" s="14" t="s">
        <v>89</v>
      </c>
      <c r="AW1980" s="14" t="s">
        <v>34</v>
      </c>
      <c r="AX1980" s="14" t="s">
        <v>79</v>
      </c>
      <c r="AY1980" s="253" t="s">
        <v>151</v>
      </c>
    </row>
    <row r="1981" s="15" customFormat="1">
      <c r="A1981" s="15"/>
      <c r="B1981" s="254"/>
      <c r="C1981" s="255"/>
      <c r="D1981" s="234" t="s">
        <v>160</v>
      </c>
      <c r="E1981" s="256" t="s">
        <v>1</v>
      </c>
      <c r="F1981" s="257" t="s">
        <v>166</v>
      </c>
      <c r="G1981" s="255"/>
      <c r="H1981" s="258">
        <v>43</v>
      </c>
      <c r="I1981" s="259"/>
      <c r="J1981" s="255"/>
      <c r="K1981" s="255"/>
      <c r="L1981" s="260"/>
      <c r="M1981" s="261"/>
      <c r="N1981" s="262"/>
      <c r="O1981" s="262"/>
      <c r="P1981" s="262"/>
      <c r="Q1981" s="262"/>
      <c r="R1981" s="262"/>
      <c r="S1981" s="262"/>
      <c r="T1981" s="263"/>
      <c r="U1981" s="15"/>
      <c r="V1981" s="15"/>
      <c r="W1981" s="15"/>
      <c r="X1981" s="15"/>
      <c r="Y1981" s="15"/>
      <c r="Z1981" s="15"/>
      <c r="AA1981" s="15"/>
      <c r="AB1981" s="15"/>
      <c r="AC1981" s="15"/>
      <c r="AD1981" s="15"/>
      <c r="AE1981" s="15"/>
      <c r="AT1981" s="264" t="s">
        <v>160</v>
      </c>
      <c r="AU1981" s="264" t="s">
        <v>89</v>
      </c>
      <c r="AV1981" s="15" t="s">
        <v>158</v>
      </c>
      <c r="AW1981" s="15" t="s">
        <v>34</v>
      </c>
      <c r="AX1981" s="15" t="s">
        <v>87</v>
      </c>
      <c r="AY1981" s="264" t="s">
        <v>151</v>
      </c>
    </row>
    <row r="1982" s="2" customFormat="1" ht="16.5" customHeight="1">
      <c r="A1982" s="39"/>
      <c r="B1982" s="40"/>
      <c r="C1982" s="219" t="s">
        <v>2337</v>
      </c>
      <c r="D1982" s="219" t="s">
        <v>153</v>
      </c>
      <c r="E1982" s="220" t="s">
        <v>2338</v>
      </c>
      <c r="F1982" s="221" t="s">
        <v>2339</v>
      </c>
      <c r="G1982" s="222" t="s">
        <v>208</v>
      </c>
      <c r="H1982" s="223">
        <v>43</v>
      </c>
      <c r="I1982" s="224"/>
      <c r="J1982" s="225">
        <f>ROUND(I1982*H1982,2)</f>
        <v>0</v>
      </c>
      <c r="K1982" s="221" t="s">
        <v>157</v>
      </c>
      <c r="L1982" s="45"/>
      <c r="M1982" s="226" t="s">
        <v>1</v>
      </c>
      <c r="N1982" s="227" t="s">
        <v>44</v>
      </c>
      <c r="O1982" s="92"/>
      <c r="P1982" s="228">
        <f>O1982*H1982</f>
        <v>0</v>
      </c>
      <c r="Q1982" s="228">
        <v>8.0000000000000007E-05</v>
      </c>
      <c r="R1982" s="228">
        <f>Q1982*H1982</f>
        <v>0.0034400000000000003</v>
      </c>
      <c r="S1982" s="228">
        <v>0</v>
      </c>
      <c r="T1982" s="229">
        <f>S1982*H1982</f>
        <v>0</v>
      </c>
      <c r="U1982" s="39"/>
      <c r="V1982" s="39"/>
      <c r="W1982" s="39"/>
      <c r="X1982" s="39"/>
      <c r="Y1982" s="39"/>
      <c r="Z1982" s="39"/>
      <c r="AA1982" s="39"/>
      <c r="AB1982" s="39"/>
      <c r="AC1982" s="39"/>
      <c r="AD1982" s="39"/>
      <c r="AE1982" s="39"/>
      <c r="AR1982" s="230" t="s">
        <v>209</v>
      </c>
      <c r="AT1982" s="230" t="s">
        <v>153</v>
      </c>
      <c r="AU1982" s="230" t="s">
        <v>89</v>
      </c>
      <c r="AY1982" s="18" t="s">
        <v>151</v>
      </c>
      <c r="BE1982" s="231">
        <f>IF(N1982="základní",J1982,0)</f>
        <v>0</v>
      </c>
      <c r="BF1982" s="231">
        <f>IF(N1982="snížená",J1982,0)</f>
        <v>0</v>
      </c>
      <c r="BG1982" s="231">
        <f>IF(N1982="zákl. přenesená",J1982,0)</f>
        <v>0</v>
      </c>
      <c r="BH1982" s="231">
        <f>IF(N1982="sníž. přenesená",J1982,0)</f>
        <v>0</v>
      </c>
      <c r="BI1982" s="231">
        <f>IF(N1982="nulová",J1982,0)</f>
        <v>0</v>
      </c>
      <c r="BJ1982" s="18" t="s">
        <v>87</v>
      </c>
      <c r="BK1982" s="231">
        <f>ROUND(I1982*H1982,2)</f>
        <v>0</v>
      </c>
      <c r="BL1982" s="18" t="s">
        <v>209</v>
      </c>
      <c r="BM1982" s="230" t="s">
        <v>2340</v>
      </c>
    </row>
    <row r="1983" s="13" customFormat="1">
      <c r="A1983" s="13"/>
      <c r="B1983" s="232"/>
      <c r="C1983" s="233"/>
      <c r="D1983" s="234" t="s">
        <v>160</v>
      </c>
      <c r="E1983" s="235" t="s">
        <v>1</v>
      </c>
      <c r="F1983" s="236" t="s">
        <v>2341</v>
      </c>
      <c r="G1983" s="233"/>
      <c r="H1983" s="235" t="s">
        <v>1</v>
      </c>
      <c r="I1983" s="237"/>
      <c r="J1983" s="233"/>
      <c r="K1983" s="233"/>
      <c r="L1983" s="238"/>
      <c r="M1983" s="239"/>
      <c r="N1983" s="240"/>
      <c r="O1983" s="240"/>
      <c r="P1983" s="240"/>
      <c r="Q1983" s="240"/>
      <c r="R1983" s="240"/>
      <c r="S1983" s="240"/>
      <c r="T1983" s="241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42" t="s">
        <v>160</v>
      </c>
      <c r="AU1983" s="242" t="s">
        <v>89</v>
      </c>
      <c r="AV1983" s="13" t="s">
        <v>87</v>
      </c>
      <c r="AW1983" s="13" t="s">
        <v>34</v>
      </c>
      <c r="AX1983" s="13" t="s">
        <v>79</v>
      </c>
      <c r="AY1983" s="242" t="s">
        <v>151</v>
      </c>
    </row>
    <row r="1984" s="14" customFormat="1">
      <c r="A1984" s="14"/>
      <c r="B1984" s="243"/>
      <c r="C1984" s="244"/>
      <c r="D1984" s="234" t="s">
        <v>160</v>
      </c>
      <c r="E1984" s="245" t="s">
        <v>1</v>
      </c>
      <c r="F1984" s="246" t="s">
        <v>2342</v>
      </c>
      <c r="G1984" s="244"/>
      <c r="H1984" s="247">
        <v>43</v>
      </c>
      <c r="I1984" s="248"/>
      <c r="J1984" s="244"/>
      <c r="K1984" s="244"/>
      <c r="L1984" s="249"/>
      <c r="M1984" s="250"/>
      <c r="N1984" s="251"/>
      <c r="O1984" s="251"/>
      <c r="P1984" s="251"/>
      <c r="Q1984" s="251"/>
      <c r="R1984" s="251"/>
      <c r="S1984" s="251"/>
      <c r="T1984" s="252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53" t="s">
        <v>160</v>
      </c>
      <c r="AU1984" s="253" t="s">
        <v>89</v>
      </c>
      <c r="AV1984" s="14" t="s">
        <v>89</v>
      </c>
      <c r="AW1984" s="14" t="s">
        <v>34</v>
      </c>
      <c r="AX1984" s="14" t="s">
        <v>87</v>
      </c>
      <c r="AY1984" s="253" t="s">
        <v>151</v>
      </c>
    </row>
    <row r="1985" s="2" customFormat="1" ht="16.5" customHeight="1">
      <c r="A1985" s="39"/>
      <c r="B1985" s="40"/>
      <c r="C1985" s="219" t="s">
        <v>2343</v>
      </c>
      <c r="D1985" s="219" t="s">
        <v>153</v>
      </c>
      <c r="E1985" s="220" t="s">
        <v>2344</v>
      </c>
      <c r="F1985" s="221" t="s">
        <v>2345</v>
      </c>
      <c r="G1985" s="222" t="s">
        <v>208</v>
      </c>
      <c r="H1985" s="223">
        <v>7</v>
      </c>
      <c r="I1985" s="224"/>
      <c r="J1985" s="225">
        <f>ROUND(I1985*H1985,2)</f>
        <v>0</v>
      </c>
      <c r="K1985" s="221" t="s">
        <v>157</v>
      </c>
      <c r="L1985" s="45"/>
      <c r="M1985" s="226" t="s">
        <v>1</v>
      </c>
      <c r="N1985" s="227" t="s">
        <v>44</v>
      </c>
      <c r="O1985" s="92"/>
      <c r="P1985" s="228">
        <f>O1985*H1985</f>
        <v>0</v>
      </c>
      <c r="Q1985" s="228">
        <v>0.00020000000000000001</v>
      </c>
      <c r="R1985" s="228">
        <f>Q1985*H1985</f>
        <v>0.0014</v>
      </c>
      <c r="S1985" s="228">
        <v>0</v>
      </c>
      <c r="T1985" s="229">
        <f>S1985*H1985</f>
        <v>0</v>
      </c>
      <c r="U1985" s="39"/>
      <c r="V1985" s="39"/>
      <c r="W1985" s="39"/>
      <c r="X1985" s="39"/>
      <c r="Y1985" s="39"/>
      <c r="Z1985" s="39"/>
      <c r="AA1985" s="39"/>
      <c r="AB1985" s="39"/>
      <c r="AC1985" s="39"/>
      <c r="AD1985" s="39"/>
      <c r="AE1985" s="39"/>
      <c r="AR1985" s="230" t="s">
        <v>209</v>
      </c>
      <c r="AT1985" s="230" t="s">
        <v>153</v>
      </c>
      <c r="AU1985" s="230" t="s">
        <v>89</v>
      </c>
      <c r="AY1985" s="18" t="s">
        <v>151</v>
      </c>
      <c r="BE1985" s="231">
        <f>IF(N1985="základní",J1985,0)</f>
        <v>0</v>
      </c>
      <c r="BF1985" s="231">
        <f>IF(N1985="snížená",J1985,0)</f>
        <v>0</v>
      </c>
      <c r="BG1985" s="231">
        <f>IF(N1985="zákl. přenesená",J1985,0)</f>
        <v>0</v>
      </c>
      <c r="BH1985" s="231">
        <f>IF(N1985="sníž. přenesená",J1985,0)</f>
        <v>0</v>
      </c>
      <c r="BI1985" s="231">
        <f>IF(N1985="nulová",J1985,0)</f>
        <v>0</v>
      </c>
      <c r="BJ1985" s="18" t="s">
        <v>87</v>
      </c>
      <c r="BK1985" s="231">
        <f>ROUND(I1985*H1985,2)</f>
        <v>0</v>
      </c>
      <c r="BL1985" s="18" t="s">
        <v>209</v>
      </c>
      <c r="BM1985" s="230" t="s">
        <v>2346</v>
      </c>
    </row>
    <row r="1986" s="13" customFormat="1">
      <c r="A1986" s="13"/>
      <c r="B1986" s="232"/>
      <c r="C1986" s="233"/>
      <c r="D1986" s="234" t="s">
        <v>160</v>
      </c>
      <c r="E1986" s="235" t="s">
        <v>1</v>
      </c>
      <c r="F1986" s="236" t="s">
        <v>2347</v>
      </c>
      <c r="G1986" s="233"/>
      <c r="H1986" s="235" t="s">
        <v>1</v>
      </c>
      <c r="I1986" s="237"/>
      <c r="J1986" s="233"/>
      <c r="K1986" s="233"/>
      <c r="L1986" s="238"/>
      <c r="M1986" s="239"/>
      <c r="N1986" s="240"/>
      <c r="O1986" s="240"/>
      <c r="P1986" s="240"/>
      <c r="Q1986" s="240"/>
      <c r="R1986" s="240"/>
      <c r="S1986" s="240"/>
      <c r="T1986" s="241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42" t="s">
        <v>160</v>
      </c>
      <c r="AU1986" s="242" t="s">
        <v>89</v>
      </c>
      <c r="AV1986" s="13" t="s">
        <v>87</v>
      </c>
      <c r="AW1986" s="13" t="s">
        <v>34</v>
      </c>
      <c r="AX1986" s="13" t="s">
        <v>79</v>
      </c>
      <c r="AY1986" s="242" t="s">
        <v>151</v>
      </c>
    </row>
    <row r="1987" s="13" customFormat="1">
      <c r="A1987" s="13"/>
      <c r="B1987" s="232"/>
      <c r="C1987" s="233"/>
      <c r="D1987" s="234" t="s">
        <v>160</v>
      </c>
      <c r="E1987" s="235" t="s">
        <v>1</v>
      </c>
      <c r="F1987" s="236" t="s">
        <v>2348</v>
      </c>
      <c r="G1987" s="233"/>
      <c r="H1987" s="235" t="s">
        <v>1</v>
      </c>
      <c r="I1987" s="237"/>
      <c r="J1987" s="233"/>
      <c r="K1987" s="233"/>
      <c r="L1987" s="238"/>
      <c r="M1987" s="239"/>
      <c r="N1987" s="240"/>
      <c r="O1987" s="240"/>
      <c r="P1987" s="240"/>
      <c r="Q1987" s="240"/>
      <c r="R1987" s="240"/>
      <c r="S1987" s="240"/>
      <c r="T1987" s="241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42" t="s">
        <v>160</v>
      </c>
      <c r="AU1987" s="242" t="s">
        <v>89</v>
      </c>
      <c r="AV1987" s="13" t="s">
        <v>87</v>
      </c>
      <c r="AW1987" s="13" t="s">
        <v>34</v>
      </c>
      <c r="AX1987" s="13" t="s">
        <v>79</v>
      </c>
      <c r="AY1987" s="242" t="s">
        <v>151</v>
      </c>
    </row>
    <row r="1988" s="14" customFormat="1">
      <c r="A1988" s="14"/>
      <c r="B1988" s="243"/>
      <c r="C1988" s="244"/>
      <c r="D1988" s="234" t="s">
        <v>160</v>
      </c>
      <c r="E1988" s="245" t="s">
        <v>1</v>
      </c>
      <c r="F1988" s="246" t="s">
        <v>2349</v>
      </c>
      <c r="G1988" s="244"/>
      <c r="H1988" s="247">
        <v>6.25</v>
      </c>
      <c r="I1988" s="248"/>
      <c r="J1988" s="244"/>
      <c r="K1988" s="244"/>
      <c r="L1988" s="249"/>
      <c r="M1988" s="250"/>
      <c r="N1988" s="251"/>
      <c r="O1988" s="251"/>
      <c r="P1988" s="251"/>
      <c r="Q1988" s="251"/>
      <c r="R1988" s="251"/>
      <c r="S1988" s="251"/>
      <c r="T1988" s="252"/>
      <c r="U1988" s="14"/>
      <c r="V1988" s="14"/>
      <c r="W1988" s="14"/>
      <c r="X1988" s="14"/>
      <c r="Y1988" s="14"/>
      <c r="Z1988" s="14"/>
      <c r="AA1988" s="14"/>
      <c r="AB1988" s="14"/>
      <c r="AC1988" s="14"/>
      <c r="AD1988" s="14"/>
      <c r="AE1988" s="14"/>
      <c r="AT1988" s="253" t="s">
        <v>160</v>
      </c>
      <c r="AU1988" s="253" t="s">
        <v>89</v>
      </c>
      <c r="AV1988" s="14" t="s">
        <v>89</v>
      </c>
      <c r="AW1988" s="14" t="s">
        <v>34</v>
      </c>
      <c r="AX1988" s="14" t="s">
        <v>79</v>
      </c>
      <c r="AY1988" s="253" t="s">
        <v>151</v>
      </c>
    </row>
    <row r="1989" s="14" customFormat="1">
      <c r="A1989" s="14"/>
      <c r="B1989" s="243"/>
      <c r="C1989" s="244"/>
      <c r="D1989" s="234" t="s">
        <v>160</v>
      </c>
      <c r="E1989" s="245" t="s">
        <v>1</v>
      </c>
      <c r="F1989" s="246" t="s">
        <v>2350</v>
      </c>
      <c r="G1989" s="244"/>
      <c r="H1989" s="247">
        <v>0.75</v>
      </c>
      <c r="I1989" s="248"/>
      <c r="J1989" s="244"/>
      <c r="K1989" s="244"/>
      <c r="L1989" s="249"/>
      <c r="M1989" s="250"/>
      <c r="N1989" s="251"/>
      <c r="O1989" s="251"/>
      <c r="P1989" s="251"/>
      <c r="Q1989" s="251"/>
      <c r="R1989" s="251"/>
      <c r="S1989" s="251"/>
      <c r="T1989" s="252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53" t="s">
        <v>160</v>
      </c>
      <c r="AU1989" s="253" t="s">
        <v>89</v>
      </c>
      <c r="AV1989" s="14" t="s">
        <v>89</v>
      </c>
      <c r="AW1989" s="14" t="s">
        <v>34</v>
      </c>
      <c r="AX1989" s="14" t="s">
        <v>79</v>
      </c>
      <c r="AY1989" s="253" t="s">
        <v>151</v>
      </c>
    </row>
    <row r="1990" s="15" customFormat="1">
      <c r="A1990" s="15"/>
      <c r="B1990" s="254"/>
      <c r="C1990" s="255"/>
      <c r="D1990" s="234" t="s">
        <v>160</v>
      </c>
      <c r="E1990" s="256" t="s">
        <v>1</v>
      </c>
      <c r="F1990" s="257" t="s">
        <v>166</v>
      </c>
      <c r="G1990" s="255"/>
      <c r="H1990" s="258">
        <v>7</v>
      </c>
      <c r="I1990" s="259"/>
      <c r="J1990" s="255"/>
      <c r="K1990" s="255"/>
      <c r="L1990" s="260"/>
      <c r="M1990" s="261"/>
      <c r="N1990" s="262"/>
      <c r="O1990" s="262"/>
      <c r="P1990" s="262"/>
      <c r="Q1990" s="262"/>
      <c r="R1990" s="262"/>
      <c r="S1990" s="262"/>
      <c r="T1990" s="263"/>
      <c r="U1990" s="15"/>
      <c r="V1990" s="15"/>
      <c r="W1990" s="15"/>
      <c r="X1990" s="15"/>
      <c r="Y1990" s="15"/>
      <c r="Z1990" s="15"/>
      <c r="AA1990" s="15"/>
      <c r="AB1990" s="15"/>
      <c r="AC1990" s="15"/>
      <c r="AD1990" s="15"/>
      <c r="AE1990" s="15"/>
      <c r="AT1990" s="264" t="s">
        <v>160</v>
      </c>
      <c r="AU1990" s="264" t="s">
        <v>89</v>
      </c>
      <c r="AV1990" s="15" t="s">
        <v>158</v>
      </c>
      <c r="AW1990" s="15" t="s">
        <v>34</v>
      </c>
      <c r="AX1990" s="15" t="s">
        <v>87</v>
      </c>
      <c r="AY1990" s="264" t="s">
        <v>151</v>
      </c>
    </row>
    <row r="1991" s="12" customFormat="1" ht="22.8" customHeight="1">
      <c r="A1991" s="12"/>
      <c r="B1991" s="203"/>
      <c r="C1991" s="204"/>
      <c r="D1991" s="205" t="s">
        <v>78</v>
      </c>
      <c r="E1991" s="217" t="s">
        <v>2351</v>
      </c>
      <c r="F1991" s="217" t="s">
        <v>2352</v>
      </c>
      <c r="G1991" s="204"/>
      <c r="H1991" s="204"/>
      <c r="I1991" s="207"/>
      <c r="J1991" s="218">
        <f>BK1991</f>
        <v>0</v>
      </c>
      <c r="K1991" s="204"/>
      <c r="L1991" s="209"/>
      <c r="M1991" s="210"/>
      <c r="N1991" s="211"/>
      <c r="O1991" s="211"/>
      <c r="P1991" s="212">
        <f>SUM(P1992:P2001)</f>
        <v>0</v>
      </c>
      <c r="Q1991" s="211"/>
      <c r="R1991" s="212">
        <f>SUM(R1992:R2001)</f>
        <v>0.0055199999999999997</v>
      </c>
      <c r="S1991" s="211"/>
      <c r="T1991" s="213">
        <f>SUM(T1992:T2001)</f>
        <v>0</v>
      </c>
      <c r="U1991" s="12"/>
      <c r="V1991" s="12"/>
      <c r="W1991" s="12"/>
      <c r="X1991" s="12"/>
      <c r="Y1991" s="12"/>
      <c r="Z1991" s="12"/>
      <c r="AA1991" s="12"/>
      <c r="AB1991" s="12"/>
      <c r="AC1991" s="12"/>
      <c r="AD1991" s="12"/>
      <c r="AE1991" s="12"/>
      <c r="AR1991" s="214" t="s">
        <v>89</v>
      </c>
      <c r="AT1991" s="215" t="s">
        <v>78</v>
      </c>
      <c r="AU1991" s="215" t="s">
        <v>87</v>
      </c>
      <c r="AY1991" s="214" t="s">
        <v>151</v>
      </c>
      <c r="BK1991" s="216">
        <f>SUM(BK1992:BK2001)</f>
        <v>0</v>
      </c>
    </row>
    <row r="1992" s="2" customFormat="1" ht="16.5" customHeight="1">
      <c r="A1992" s="39"/>
      <c r="B1992" s="40"/>
      <c r="C1992" s="219" t="s">
        <v>2353</v>
      </c>
      <c r="D1992" s="219" t="s">
        <v>153</v>
      </c>
      <c r="E1992" s="220" t="s">
        <v>2354</v>
      </c>
      <c r="F1992" s="221" t="s">
        <v>2355</v>
      </c>
      <c r="G1992" s="222" t="s">
        <v>208</v>
      </c>
      <c r="H1992" s="223">
        <v>7</v>
      </c>
      <c r="I1992" s="224"/>
      <c r="J1992" s="225">
        <f>ROUND(I1992*H1992,2)</f>
        <v>0</v>
      </c>
      <c r="K1992" s="221" t="s">
        <v>157</v>
      </c>
      <c r="L1992" s="45"/>
      <c r="M1992" s="226" t="s">
        <v>1</v>
      </c>
      <c r="N1992" s="227" t="s">
        <v>44</v>
      </c>
      <c r="O1992" s="92"/>
      <c r="P1992" s="228">
        <f>O1992*H1992</f>
        <v>0</v>
      </c>
      <c r="Q1992" s="228">
        <v>0</v>
      </c>
      <c r="R1992" s="228">
        <f>Q1992*H1992</f>
        <v>0</v>
      </c>
      <c r="S1992" s="228">
        <v>0</v>
      </c>
      <c r="T1992" s="229">
        <f>S1992*H1992</f>
        <v>0</v>
      </c>
      <c r="U1992" s="39"/>
      <c r="V1992" s="39"/>
      <c r="W1992" s="39"/>
      <c r="X1992" s="39"/>
      <c r="Y1992" s="39"/>
      <c r="Z1992" s="39"/>
      <c r="AA1992" s="39"/>
      <c r="AB1992" s="39"/>
      <c r="AC1992" s="39"/>
      <c r="AD1992" s="39"/>
      <c r="AE1992" s="39"/>
      <c r="AR1992" s="230" t="s">
        <v>209</v>
      </c>
      <c r="AT1992" s="230" t="s">
        <v>153</v>
      </c>
      <c r="AU1992" s="230" t="s">
        <v>89</v>
      </c>
      <c r="AY1992" s="18" t="s">
        <v>151</v>
      </c>
      <c r="BE1992" s="231">
        <f>IF(N1992="základní",J1992,0)</f>
        <v>0</v>
      </c>
      <c r="BF1992" s="231">
        <f>IF(N1992="snížená",J1992,0)</f>
        <v>0</v>
      </c>
      <c r="BG1992" s="231">
        <f>IF(N1992="zákl. přenesená",J1992,0)</f>
        <v>0</v>
      </c>
      <c r="BH1992" s="231">
        <f>IF(N1992="sníž. přenesená",J1992,0)</f>
        <v>0</v>
      </c>
      <c r="BI1992" s="231">
        <f>IF(N1992="nulová",J1992,0)</f>
        <v>0</v>
      </c>
      <c r="BJ1992" s="18" t="s">
        <v>87</v>
      </c>
      <c r="BK1992" s="231">
        <f>ROUND(I1992*H1992,2)</f>
        <v>0</v>
      </c>
      <c r="BL1992" s="18" t="s">
        <v>209</v>
      </c>
      <c r="BM1992" s="230" t="s">
        <v>2356</v>
      </c>
    </row>
    <row r="1993" s="13" customFormat="1">
      <c r="A1993" s="13"/>
      <c r="B1993" s="232"/>
      <c r="C1993" s="233"/>
      <c r="D1993" s="234" t="s">
        <v>160</v>
      </c>
      <c r="E1993" s="235" t="s">
        <v>1</v>
      </c>
      <c r="F1993" s="236" t="s">
        <v>2357</v>
      </c>
      <c r="G1993" s="233"/>
      <c r="H1993" s="235" t="s">
        <v>1</v>
      </c>
      <c r="I1993" s="237"/>
      <c r="J1993" s="233"/>
      <c r="K1993" s="233"/>
      <c r="L1993" s="238"/>
      <c r="M1993" s="239"/>
      <c r="N1993" s="240"/>
      <c r="O1993" s="240"/>
      <c r="P1993" s="240"/>
      <c r="Q1993" s="240"/>
      <c r="R1993" s="240"/>
      <c r="S1993" s="240"/>
      <c r="T1993" s="241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T1993" s="242" t="s">
        <v>160</v>
      </c>
      <c r="AU1993" s="242" t="s">
        <v>89</v>
      </c>
      <c r="AV1993" s="13" t="s">
        <v>87</v>
      </c>
      <c r="AW1993" s="13" t="s">
        <v>34</v>
      </c>
      <c r="AX1993" s="13" t="s">
        <v>79</v>
      </c>
      <c r="AY1993" s="242" t="s">
        <v>151</v>
      </c>
    </row>
    <row r="1994" s="14" customFormat="1">
      <c r="A1994" s="14"/>
      <c r="B1994" s="243"/>
      <c r="C1994" s="244"/>
      <c r="D1994" s="234" t="s">
        <v>160</v>
      </c>
      <c r="E1994" s="245" t="s">
        <v>1</v>
      </c>
      <c r="F1994" s="246" t="s">
        <v>2358</v>
      </c>
      <c r="G1994" s="244"/>
      <c r="H1994" s="247">
        <v>6.2549999999999999</v>
      </c>
      <c r="I1994" s="248"/>
      <c r="J1994" s="244"/>
      <c r="K1994" s="244"/>
      <c r="L1994" s="249"/>
      <c r="M1994" s="250"/>
      <c r="N1994" s="251"/>
      <c r="O1994" s="251"/>
      <c r="P1994" s="251"/>
      <c r="Q1994" s="251"/>
      <c r="R1994" s="251"/>
      <c r="S1994" s="251"/>
      <c r="T1994" s="252"/>
      <c r="U1994" s="14"/>
      <c r="V1994" s="14"/>
      <c r="W1994" s="14"/>
      <c r="X1994" s="14"/>
      <c r="Y1994" s="14"/>
      <c r="Z1994" s="14"/>
      <c r="AA1994" s="14"/>
      <c r="AB1994" s="14"/>
      <c r="AC1994" s="14"/>
      <c r="AD1994" s="14"/>
      <c r="AE1994" s="14"/>
      <c r="AT1994" s="253" t="s">
        <v>160</v>
      </c>
      <c r="AU1994" s="253" t="s">
        <v>89</v>
      </c>
      <c r="AV1994" s="14" t="s">
        <v>89</v>
      </c>
      <c r="AW1994" s="14" t="s">
        <v>34</v>
      </c>
      <c r="AX1994" s="14" t="s">
        <v>79</v>
      </c>
      <c r="AY1994" s="253" t="s">
        <v>151</v>
      </c>
    </row>
    <row r="1995" s="14" customFormat="1">
      <c r="A1995" s="14"/>
      <c r="B1995" s="243"/>
      <c r="C1995" s="244"/>
      <c r="D1995" s="234" t="s">
        <v>160</v>
      </c>
      <c r="E1995" s="245" t="s">
        <v>1</v>
      </c>
      <c r="F1995" s="246" t="s">
        <v>2359</v>
      </c>
      <c r="G1995" s="244"/>
      <c r="H1995" s="247">
        <v>0.745</v>
      </c>
      <c r="I1995" s="248"/>
      <c r="J1995" s="244"/>
      <c r="K1995" s="244"/>
      <c r="L1995" s="249"/>
      <c r="M1995" s="250"/>
      <c r="N1995" s="251"/>
      <c r="O1995" s="251"/>
      <c r="P1995" s="251"/>
      <c r="Q1995" s="251"/>
      <c r="R1995" s="251"/>
      <c r="S1995" s="251"/>
      <c r="T1995" s="252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3" t="s">
        <v>160</v>
      </c>
      <c r="AU1995" s="253" t="s">
        <v>89</v>
      </c>
      <c r="AV1995" s="14" t="s">
        <v>89</v>
      </c>
      <c r="AW1995" s="14" t="s">
        <v>34</v>
      </c>
      <c r="AX1995" s="14" t="s">
        <v>79</v>
      </c>
      <c r="AY1995" s="253" t="s">
        <v>151</v>
      </c>
    </row>
    <row r="1996" s="15" customFormat="1">
      <c r="A1996" s="15"/>
      <c r="B1996" s="254"/>
      <c r="C1996" s="255"/>
      <c r="D1996" s="234" t="s">
        <v>160</v>
      </c>
      <c r="E1996" s="256" t="s">
        <v>1</v>
      </c>
      <c r="F1996" s="257" t="s">
        <v>166</v>
      </c>
      <c r="G1996" s="255"/>
      <c r="H1996" s="258">
        <v>7</v>
      </c>
      <c r="I1996" s="259"/>
      <c r="J1996" s="255"/>
      <c r="K1996" s="255"/>
      <c r="L1996" s="260"/>
      <c r="M1996" s="261"/>
      <c r="N1996" s="262"/>
      <c r="O1996" s="262"/>
      <c r="P1996" s="262"/>
      <c r="Q1996" s="262"/>
      <c r="R1996" s="262"/>
      <c r="S1996" s="262"/>
      <c r="T1996" s="263"/>
      <c r="U1996" s="15"/>
      <c r="V1996" s="15"/>
      <c r="W1996" s="15"/>
      <c r="X1996" s="15"/>
      <c r="Y1996" s="15"/>
      <c r="Z1996" s="15"/>
      <c r="AA1996" s="15"/>
      <c r="AB1996" s="15"/>
      <c r="AC1996" s="15"/>
      <c r="AD1996" s="15"/>
      <c r="AE1996" s="15"/>
      <c r="AT1996" s="264" t="s">
        <v>160</v>
      </c>
      <c r="AU1996" s="264" t="s">
        <v>89</v>
      </c>
      <c r="AV1996" s="15" t="s">
        <v>158</v>
      </c>
      <c r="AW1996" s="15" t="s">
        <v>34</v>
      </c>
      <c r="AX1996" s="15" t="s">
        <v>87</v>
      </c>
      <c r="AY1996" s="264" t="s">
        <v>151</v>
      </c>
    </row>
    <row r="1997" s="2" customFormat="1" ht="16.5" customHeight="1">
      <c r="A1997" s="39"/>
      <c r="B1997" s="40"/>
      <c r="C1997" s="265" t="s">
        <v>2360</v>
      </c>
      <c r="D1997" s="265" t="s">
        <v>177</v>
      </c>
      <c r="E1997" s="266" t="s">
        <v>2361</v>
      </c>
      <c r="F1997" s="267" t="s">
        <v>2362</v>
      </c>
      <c r="G1997" s="268" t="s">
        <v>208</v>
      </c>
      <c r="H1997" s="269">
        <v>8</v>
      </c>
      <c r="I1997" s="270"/>
      <c r="J1997" s="271">
        <f>ROUND(I1997*H1997,2)</f>
        <v>0</v>
      </c>
      <c r="K1997" s="267" t="s">
        <v>1</v>
      </c>
      <c r="L1997" s="272"/>
      <c r="M1997" s="273" t="s">
        <v>1</v>
      </c>
      <c r="N1997" s="274" t="s">
        <v>44</v>
      </c>
      <c r="O1997" s="92"/>
      <c r="P1997" s="228">
        <f>O1997*H1997</f>
        <v>0</v>
      </c>
      <c r="Q1997" s="228">
        <v>0.00068999999999999997</v>
      </c>
      <c r="R1997" s="228">
        <f>Q1997*H1997</f>
        <v>0.0055199999999999997</v>
      </c>
      <c r="S1997" s="228">
        <v>0</v>
      </c>
      <c r="T1997" s="229">
        <f>S1997*H1997</f>
        <v>0</v>
      </c>
      <c r="U1997" s="39"/>
      <c r="V1997" s="39"/>
      <c r="W1997" s="39"/>
      <c r="X1997" s="39"/>
      <c r="Y1997" s="39"/>
      <c r="Z1997" s="39"/>
      <c r="AA1997" s="39"/>
      <c r="AB1997" s="39"/>
      <c r="AC1997" s="39"/>
      <c r="AD1997" s="39"/>
      <c r="AE1997" s="39"/>
      <c r="AR1997" s="230" t="s">
        <v>452</v>
      </c>
      <c r="AT1997" s="230" t="s">
        <v>177</v>
      </c>
      <c r="AU1997" s="230" t="s">
        <v>89</v>
      </c>
      <c r="AY1997" s="18" t="s">
        <v>151</v>
      </c>
      <c r="BE1997" s="231">
        <f>IF(N1997="základní",J1997,0)</f>
        <v>0</v>
      </c>
      <c r="BF1997" s="231">
        <f>IF(N1997="snížená",J1997,0)</f>
        <v>0</v>
      </c>
      <c r="BG1997" s="231">
        <f>IF(N1997="zákl. přenesená",J1997,0)</f>
        <v>0</v>
      </c>
      <c r="BH1997" s="231">
        <f>IF(N1997="sníž. přenesená",J1997,0)</f>
        <v>0</v>
      </c>
      <c r="BI1997" s="231">
        <f>IF(N1997="nulová",J1997,0)</f>
        <v>0</v>
      </c>
      <c r="BJ1997" s="18" t="s">
        <v>87</v>
      </c>
      <c r="BK1997" s="231">
        <f>ROUND(I1997*H1997,2)</f>
        <v>0</v>
      </c>
      <c r="BL1997" s="18" t="s">
        <v>209</v>
      </c>
      <c r="BM1997" s="230" t="s">
        <v>2363</v>
      </c>
    </row>
    <row r="1998" s="13" customFormat="1">
      <c r="A1998" s="13"/>
      <c r="B1998" s="232"/>
      <c r="C1998" s="233"/>
      <c r="D1998" s="234" t="s">
        <v>160</v>
      </c>
      <c r="E1998" s="235" t="s">
        <v>1</v>
      </c>
      <c r="F1998" s="236" t="s">
        <v>2364</v>
      </c>
      <c r="G1998" s="233"/>
      <c r="H1998" s="235" t="s">
        <v>1</v>
      </c>
      <c r="I1998" s="237"/>
      <c r="J1998" s="233"/>
      <c r="K1998" s="233"/>
      <c r="L1998" s="238"/>
      <c r="M1998" s="239"/>
      <c r="N1998" s="240"/>
      <c r="O1998" s="240"/>
      <c r="P1998" s="240"/>
      <c r="Q1998" s="240"/>
      <c r="R1998" s="240"/>
      <c r="S1998" s="240"/>
      <c r="T1998" s="241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42" t="s">
        <v>160</v>
      </c>
      <c r="AU1998" s="242" t="s">
        <v>89</v>
      </c>
      <c r="AV1998" s="13" t="s">
        <v>87</v>
      </c>
      <c r="AW1998" s="13" t="s">
        <v>34</v>
      </c>
      <c r="AX1998" s="13" t="s">
        <v>79</v>
      </c>
      <c r="AY1998" s="242" t="s">
        <v>151</v>
      </c>
    </row>
    <row r="1999" s="13" customFormat="1">
      <c r="A1999" s="13"/>
      <c r="B1999" s="232"/>
      <c r="C1999" s="233"/>
      <c r="D1999" s="234" t="s">
        <v>160</v>
      </c>
      <c r="E1999" s="235" t="s">
        <v>1</v>
      </c>
      <c r="F1999" s="236" t="s">
        <v>2365</v>
      </c>
      <c r="G1999" s="233"/>
      <c r="H1999" s="235" t="s">
        <v>1</v>
      </c>
      <c r="I1999" s="237"/>
      <c r="J1999" s="233"/>
      <c r="K1999" s="233"/>
      <c r="L1999" s="238"/>
      <c r="M1999" s="239"/>
      <c r="N1999" s="240"/>
      <c r="O1999" s="240"/>
      <c r="P1999" s="240"/>
      <c r="Q1999" s="240"/>
      <c r="R1999" s="240"/>
      <c r="S1999" s="240"/>
      <c r="T1999" s="241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42" t="s">
        <v>160</v>
      </c>
      <c r="AU1999" s="242" t="s">
        <v>89</v>
      </c>
      <c r="AV1999" s="13" t="s">
        <v>87</v>
      </c>
      <c r="AW1999" s="13" t="s">
        <v>34</v>
      </c>
      <c r="AX1999" s="13" t="s">
        <v>79</v>
      </c>
      <c r="AY1999" s="242" t="s">
        <v>151</v>
      </c>
    </row>
    <row r="2000" s="14" customFormat="1">
      <c r="A2000" s="14"/>
      <c r="B2000" s="243"/>
      <c r="C2000" s="244"/>
      <c r="D2000" s="234" t="s">
        <v>160</v>
      </c>
      <c r="E2000" s="245" t="s">
        <v>1</v>
      </c>
      <c r="F2000" s="246" t="s">
        <v>2366</v>
      </c>
      <c r="G2000" s="244"/>
      <c r="H2000" s="247">
        <v>8</v>
      </c>
      <c r="I2000" s="248"/>
      <c r="J2000" s="244"/>
      <c r="K2000" s="244"/>
      <c r="L2000" s="249"/>
      <c r="M2000" s="250"/>
      <c r="N2000" s="251"/>
      <c r="O2000" s="251"/>
      <c r="P2000" s="251"/>
      <c r="Q2000" s="251"/>
      <c r="R2000" s="251"/>
      <c r="S2000" s="251"/>
      <c r="T2000" s="252"/>
      <c r="U2000" s="14"/>
      <c r="V2000" s="14"/>
      <c r="W2000" s="14"/>
      <c r="X2000" s="14"/>
      <c r="Y2000" s="14"/>
      <c r="Z2000" s="14"/>
      <c r="AA2000" s="14"/>
      <c r="AB2000" s="14"/>
      <c r="AC2000" s="14"/>
      <c r="AD2000" s="14"/>
      <c r="AE2000" s="14"/>
      <c r="AT2000" s="253" t="s">
        <v>160</v>
      </c>
      <c r="AU2000" s="253" t="s">
        <v>89</v>
      </c>
      <c r="AV2000" s="14" t="s">
        <v>89</v>
      </c>
      <c r="AW2000" s="14" t="s">
        <v>34</v>
      </c>
      <c r="AX2000" s="14" t="s">
        <v>87</v>
      </c>
      <c r="AY2000" s="253" t="s">
        <v>151</v>
      </c>
    </row>
    <row r="2001" s="2" customFormat="1" ht="16.5" customHeight="1">
      <c r="A2001" s="39"/>
      <c r="B2001" s="40"/>
      <c r="C2001" s="219" t="s">
        <v>2367</v>
      </c>
      <c r="D2001" s="219" t="s">
        <v>153</v>
      </c>
      <c r="E2001" s="220" t="s">
        <v>2368</v>
      </c>
      <c r="F2001" s="221" t="s">
        <v>2369</v>
      </c>
      <c r="G2001" s="222" t="s">
        <v>180</v>
      </c>
      <c r="H2001" s="223">
        <v>0.0060000000000000001</v>
      </c>
      <c r="I2001" s="224"/>
      <c r="J2001" s="225">
        <f>ROUND(I2001*H2001,2)</f>
        <v>0</v>
      </c>
      <c r="K2001" s="221" t="s">
        <v>157</v>
      </c>
      <c r="L2001" s="45"/>
      <c r="M2001" s="226" t="s">
        <v>1</v>
      </c>
      <c r="N2001" s="227" t="s">
        <v>44</v>
      </c>
      <c r="O2001" s="92"/>
      <c r="P2001" s="228">
        <f>O2001*H2001</f>
        <v>0</v>
      </c>
      <c r="Q2001" s="228">
        <v>0</v>
      </c>
      <c r="R2001" s="228">
        <f>Q2001*H2001</f>
        <v>0</v>
      </c>
      <c r="S2001" s="228">
        <v>0</v>
      </c>
      <c r="T2001" s="229">
        <f>S2001*H2001</f>
        <v>0</v>
      </c>
      <c r="U2001" s="39"/>
      <c r="V2001" s="39"/>
      <c r="W2001" s="39"/>
      <c r="X2001" s="39"/>
      <c r="Y2001" s="39"/>
      <c r="Z2001" s="39"/>
      <c r="AA2001" s="39"/>
      <c r="AB2001" s="39"/>
      <c r="AC2001" s="39"/>
      <c r="AD2001" s="39"/>
      <c r="AE2001" s="39"/>
      <c r="AR2001" s="230" t="s">
        <v>209</v>
      </c>
      <c r="AT2001" s="230" t="s">
        <v>153</v>
      </c>
      <c r="AU2001" s="230" t="s">
        <v>89</v>
      </c>
      <c r="AY2001" s="18" t="s">
        <v>151</v>
      </c>
      <c r="BE2001" s="231">
        <f>IF(N2001="základní",J2001,0)</f>
        <v>0</v>
      </c>
      <c r="BF2001" s="231">
        <f>IF(N2001="snížená",J2001,0)</f>
        <v>0</v>
      </c>
      <c r="BG2001" s="231">
        <f>IF(N2001="zákl. přenesená",J2001,0)</f>
        <v>0</v>
      </c>
      <c r="BH2001" s="231">
        <f>IF(N2001="sníž. přenesená",J2001,0)</f>
        <v>0</v>
      </c>
      <c r="BI2001" s="231">
        <f>IF(N2001="nulová",J2001,0)</f>
        <v>0</v>
      </c>
      <c r="BJ2001" s="18" t="s">
        <v>87</v>
      </c>
      <c r="BK2001" s="231">
        <f>ROUND(I2001*H2001,2)</f>
        <v>0</v>
      </c>
      <c r="BL2001" s="18" t="s">
        <v>209</v>
      </c>
      <c r="BM2001" s="230" t="s">
        <v>2370</v>
      </c>
    </row>
    <row r="2002" s="12" customFormat="1" ht="22.8" customHeight="1">
      <c r="A2002" s="12"/>
      <c r="B2002" s="203"/>
      <c r="C2002" s="204"/>
      <c r="D2002" s="205" t="s">
        <v>78</v>
      </c>
      <c r="E2002" s="217" t="s">
        <v>2371</v>
      </c>
      <c r="F2002" s="217" t="s">
        <v>2372</v>
      </c>
      <c r="G2002" s="204"/>
      <c r="H2002" s="204"/>
      <c r="I2002" s="207"/>
      <c r="J2002" s="218">
        <f>BK2002</f>
        <v>0</v>
      </c>
      <c r="K2002" s="204"/>
      <c r="L2002" s="209"/>
      <c r="M2002" s="210"/>
      <c r="N2002" s="211"/>
      <c r="O2002" s="211"/>
      <c r="P2002" s="212">
        <f>SUM(P2003:P2015)</f>
        <v>0</v>
      </c>
      <c r="Q2002" s="211"/>
      <c r="R2002" s="212">
        <f>SUM(R2003:R2015)</f>
        <v>0.001</v>
      </c>
      <c r="S2002" s="211"/>
      <c r="T2002" s="213">
        <f>SUM(T2003:T2015)</f>
        <v>0</v>
      </c>
      <c r="U2002" s="12"/>
      <c r="V2002" s="12"/>
      <c r="W2002" s="12"/>
      <c r="X2002" s="12"/>
      <c r="Y2002" s="12"/>
      <c r="Z2002" s="12"/>
      <c r="AA2002" s="12"/>
      <c r="AB2002" s="12"/>
      <c r="AC2002" s="12"/>
      <c r="AD2002" s="12"/>
      <c r="AE2002" s="12"/>
      <c r="AR2002" s="214" t="s">
        <v>89</v>
      </c>
      <c r="AT2002" s="215" t="s">
        <v>78</v>
      </c>
      <c r="AU2002" s="215" t="s">
        <v>87</v>
      </c>
      <c r="AY2002" s="214" t="s">
        <v>151</v>
      </c>
      <c r="BK2002" s="216">
        <f>SUM(BK2003:BK2015)</f>
        <v>0</v>
      </c>
    </row>
    <row r="2003" s="2" customFormat="1" ht="16.5" customHeight="1">
      <c r="A2003" s="39"/>
      <c r="B2003" s="40"/>
      <c r="C2003" s="219" t="s">
        <v>2373</v>
      </c>
      <c r="D2003" s="219" t="s">
        <v>153</v>
      </c>
      <c r="E2003" s="220" t="s">
        <v>2374</v>
      </c>
      <c r="F2003" s="221" t="s">
        <v>2375</v>
      </c>
      <c r="G2003" s="222" t="s">
        <v>208</v>
      </c>
      <c r="H2003" s="223">
        <v>9</v>
      </c>
      <c r="I2003" s="224"/>
      <c r="J2003" s="225">
        <f>ROUND(I2003*H2003,2)</f>
        <v>0</v>
      </c>
      <c r="K2003" s="221" t="s">
        <v>157</v>
      </c>
      <c r="L2003" s="45"/>
      <c r="M2003" s="226" t="s">
        <v>1</v>
      </c>
      <c r="N2003" s="227" t="s">
        <v>44</v>
      </c>
      <c r="O2003" s="92"/>
      <c r="P2003" s="228">
        <f>O2003*H2003</f>
        <v>0</v>
      </c>
      <c r="Q2003" s="228">
        <v>0</v>
      </c>
      <c r="R2003" s="228">
        <f>Q2003*H2003</f>
        <v>0</v>
      </c>
      <c r="S2003" s="228">
        <v>0</v>
      </c>
      <c r="T2003" s="229">
        <f>S2003*H2003</f>
        <v>0</v>
      </c>
      <c r="U2003" s="39"/>
      <c r="V2003" s="39"/>
      <c r="W2003" s="39"/>
      <c r="X2003" s="39"/>
      <c r="Y2003" s="39"/>
      <c r="Z2003" s="39"/>
      <c r="AA2003" s="39"/>
      <c r="AB2003" s="39"/>
      <c r="AC2003" s="39"/>
      <c r="AD2003" s="39"/>
      <c r="AE2003" s="39"/>
      <c r="AR2003" s="230" t="s">
        <v>209</v>
      </c>
      <c r="AT2003" s="230" t="s">
        <v>153</v>
      </c>
      <c r="AU2003" s="230" t="s">
        <v>89</v>
      </c>
      <c r="AY2003" s="18" t="s">
        <v>151</v>
      </c>
      <c r="BE2003" s="231">
        <f>IF(N2003="základní",J2003,0)</f>
        <v>0</v>
      </c>
      <c r="BF2003" s="231">
        <f>IF(N2003="snížená",J2003,0)</f>
        <v>0</v>
      </c>
      <c r="BG2003" s="231">
        <f>IF(N2003="zákl. přenesená",J2003,0)</f>
        <v>0</v>
      </c>
      <c r="BH2003" s="231">
        <f>IF(N2003="sníž. přenesená",J2003,0)</f>
        <v>0</v>
      </c>
      <c r="BI2003" s="231">
        <f>IF(N2003="nulová",J2003,0)</f>
        <v>0</v>
      </c>
      <c r="BJ2003" s="18" t="s">
        <v>87</v>
      </c>
      <c r="BK2003" s="231">
        <f>ROUND(I2003*H2003,2)</f>
        <v>0</v>
      </c>
      <c r="BL2003" s="18" t="s">
        <v>209</v>
      </c>
      <c r="BM2003" s="230" t="s">
        <v>2376</v>
      </c>
    </row>
    <row r="2004" s="13" customFormat="1">
      <c r="A2004" s="13"/>
      <c r="B2004" s="232"/>
      <c r="C2004" s="233"/>
      <c r="D2004" s="234" t="s">
        <v>160</v>
      </c>
      <c r="E2004" s="235" t="s">
        <v>1</v>
      </c>
      <c r="F2004" s="236" t="s">
        <v>2377</v>
      </c>
      <c r="G2004" s="233"/>
      <c r="H2004" s="235" t="s">
        <v>1</v>
      </c>
      <c r="I2004" s="237"/>
      <c r="J2004" s="233"/>
      <c r="K2004" s="233"/>
      <c r="L2004" s="238"/>
      <c r="M2004" s="239"/>
      <c r="N2004" s="240"/>
      <c r="O2004" s="240"/>
      <c r="P2004" s="240"/>
      <c r="Q2004" s="240"/>
      <c r="R2004" s="240"/>
      <c r="S2004" s="240"/>
      <c r="T2004" s="241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42" t="s">
        <v>160</v>
      </c>
      <c r="AU2004" s="242" t="s">
        <v>89</v>
      </c>
      <c r="AV2004" s="13" t="s">
        <v>87</v>
      </c>
      <c r="AW2004" s="13" t="s">
        <v>34</v>
      </c>
      <c r="AX2004" s="13" t="s">
        <v>79</v>
      </c>
      <c r="AY2004" s="242" t="s">
        <v>151</v>
      </c>
    </row>
    <row r="2005" s="14" customFormat="1">
      <c r="A2005" s="14"/>
      <c r="B2005" s="243"/>
      <c r="C2005" s="244"/>
      <c r="D2005" s="234" t="s">
        <v>160</v>
      </c>
      <c r="E2005" s="245" t="s">
        <v>1</v>
      </c>
      <c r="F2005" s="246" t="s">
        <v>2378</v>
      </c>
      <c r="G2005" s="244"/>
      <c r="H2005" s="247">
        <v>3.7799999999999998</v>
      </c>
      <c r="I2005" s="248"/>
      <c r="J2005" s="244"/>
      <c r="K2005" s="244"/>
      <c r="L2005" s="249"/>
      <c r="M2005" s="250"/>
      <c r="N2005" s="251"/>
      <c r="O2005" s="251"/>
      <c r="P2005" s="251"/>
      <c r="Q2005" s="251"/>
      <c r="R2005" s="251"/>
      <c r="S2005" s="251"/>
      <c r="T2005" s="252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53" t="s">
        <v>160</v>
      </c>
      <c r="AU2005" s="253" t="s">
        <v>89</v>
      </c>
      <c r="AV2005" s="14" t="s">
        <v>89</v>
      </c>
      <c r="AW2005" s="14" t="s">
        <v>34</v>
      </c>
      <c r="AX2005" s="14" t="s">
        <v>79</v>
      </c>
      <c r="AY2005" s="253" t="s">
        <v>151</v>
      </c>
    </row>
    <row r="2006" s="13" customFormat="1">
      <c r="A2006" s="13"/>
      <c r="B2006" s="232"/>
      <c r="C2006" s="233"/>
      <c r="D2006" s="234" t="s">
        <v>160</v>
      </c>
      <c r="E2006" s="235" t="s">
        <v>1</v>
      </c>
      <c r="F2006" s="236" t="s">
        <v>2379</v>
      </c>
      <c r="G2006" s="233"/>
      <c r="H2006" s="235" t="s">
        <v>1</v>
      </c>
      <c r="I2006" s="237"/>
      <c r="J2006" s="233"/>
      <c r="K2006" s="233"/>
      <c r="L2006" s="238"/>
      <c r="M2006" s="239"/>
      <c r="N2006" s="240"/>
      <c r="O2006" s="240"/>
      <c r="P2006" s="240"/>
      <c r="Q2006" s="240"/>
      <c r="R2006" s="240"/>
      <c r="S2006" s="240"/>
      <c r="T2006" s="241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42" t="s">
        <v>160</v>
      </c>
      <c r="AU2006" s="242" t="s">
        <v>89</v>
      </c>
      <c r="AV2006" s="13" t="s">
        <v>87</v>
      </c>
      <c r="AW2006" s="13" t="s">
        <v>34</v>
      </c>
      <c r="AX2006" s="13" t="s">
        <v>79</v>
      </c>
      <c r="AY2006" s="242" t="s">
        <v>151</v>
      </c>
    </row>
    <row r="2007" s="14" customFormat="1">
      <c r="A2007" s="14"/>
      <c r="B2007" s="243"/>
      <c r="C2007" s="244"/>
      <c r="D2007" s="234" t="s">
        <v>160</v>
      </c>
      <c r="E2007" s="245" t="s">
        <v>1</v>
      </c>
      <c r="F2007" s="246" t="s">
        <v>2380</v>
      </c>
      <c r="G2007" s="244"/>
      <c r="H2007" s="247">
        <v>1.44</v>
      </c>
      <c r="I2007" s="248"/>
      <c r="J2007" s="244"/>
      <c r="K2007" s="244"/>
      <c r="L2007" s="249"/>
      <c r="M2007" s="250"/>
      <c r="N2007" s="251"/>
      <c r="O2007" s="251"/>
      <c r="P2007" s="251"/>
      <c r="Q2007" s="251"/>
      <c r="R2007" s="251"/>
      <c r="S2007" s="251"/>
      <c r="T2007" s="252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53" t="s">
        <v>160</v>
      </c>
      <c r="AU2007" s="253" t="s">
        <v>89</v>
      </c>
      <c r="AV2007" s="14" t="s">
        <v>89</v>
      </c>
      <c r="AW2007" s="14" t="s">
        <v>34</v>
      </c>
      <c r="AX2007" s="14" t="s">
        <v>79</v>
      </c>
      <c r="AY2007" s="253" t="s">
        <v>151</v>
      </c>
    </row>
    <row r="2008" s="13" customFormat="1">
      <c r="A2008" s="13"/>
      <c r="B2008" s="232"/>
      <c r="C2008" s="233"/>
      <c r="D2008" s="234" t="s">
        <v>160</v>
      </c>
      <c r="E2008" s="235" t="s">
        <v>1</v>
      </c>
      <c r="F2008" s="236" t="s">
        <v>2381</v>
      </c>
      <c r="G2008" s="233"/>
      <c r="H2008" s="235" t="s">
        <v>1</v>
      </c>
      <c r="I2008" s="237"/>
      <c r="J2008" s="233"/>
      <c r="K2008" s="233"/>
      <c r="L2008" s="238"/>
      <c r="M2008" s="239"/>
      <c r="N2008" s="240"/>
      <c r="O2008" s="240"/>
      <c r="P2008" s="240"/>
      <c r="Q2008" s="240"/>
      <c r="R2008" s="240"/>
      <c r="S2008" s="240"/>
      <c r="T2008" s="241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42" t="s">
        <v>160</v>
      </c>
      <c r="AU2008" s="242" t="s">
        <v>89</v>
      </c>
      <c r="AV2008" s="13" t="s">
        <v>87</v>
      </c>
      <c r="AW2008" s="13" t="s">
        <v>34</v>
      </c>
      <c r="AX2008" s="13" t="s">
        <v>79</v>
      </c>
      <c r="AY2008" s="242" t="s">
        <v>151</v>
      </c>
    </row>
    <row r="2009" s="14" customFormat="1">
      <c r="A2009" s="14"/>
      <c r="B2009" s="243"/>
      <c r="C2009" s="244"/>
      <c r="D2009" s="234" t="s">
        <v>160</v>
      </c>
      <c r="E2009" s="245" t="s">
        <v>1</v>
      </c>
      <c r="F2009" s="246" t="s">
        <v>2382</v>
      </c>
      <c r="G2009" s="244"/>
      <c r="H2009" s="247">
        <v>2.698</v>
      </c>
      <c r="I2009" s="248"/>
      <c r="J2009" s="244"/>
      <c r="K2009" s="244"/>
      <c r="L2009" s="249"/>
      <c r="M2009" s="250"/>
      <c r="N2009" s="251"/>
      <c r="O2009" s="251"/>
      <c r="P2009" s="251"/>
      <c r="Q2009" s="251"/>
      <c r="R2009" s="251"/>
      <c r="S2009" s="251"/>
      <c r="T2009" s="252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53" t="s">
        <v>160</v>
      </c>
      <c r="AU2009" s="253" t="s">
        <v>89</v>
      </c>
      <c r="AV2009" s="14" t="s">
        <v>89</v>
      </c>
      <c r="AW2009" s="14" t="s">
        <v>34</v>
      </c>
      <c r="AX2009" s="14" t="s">
        <v>79</v>
      </c>
      <c r="AY2009" s="253" t="s">
        <v>151</v>
      </c>
    </row>
    <row r="2010" s="14" customFormat="1">
      <c r="A2010" s="14"/>
      <c r="B2010" s="243"/>
      <c r="C2010" s="244"/>
      <c r="D2010" s="234" t="s">
        <v>160</v>
      </c>
      <c r="E2010" s="245" t="s">
        <v>1</v>
      </c>
      <c r="F2010" s="246" t="s">
        <v>2383</v>
      </c>
      <c r="G2010" s="244"/>
      <c r="H2010" s="247">
        <v>1.0820000000000001</v>
      </c>
      <c r="I2010" s="248"/>
      <c r="J2010" s="244"/>
      <c r="K2010" s="244"/>
      <c r="L2010" s="249"/>
      <c r="M2010" s="250"/>
      <c r="N2010" s="251"/>
      <c r="O2010" s="251"/>
      <c r="P2010" s="251"/>
      <c r="Q2010" s="251"/>
      <c r="R2010" s="251"/>
      <c r="S2010" s="251"/>
      <c r="T2010" s="252"/>
      <c r="U2010" s="14"/>
      <c r="V2010" s="14"/>
      <c r="W2010" s="14"/>
      <c r="X2010" s="14"/>
      <c r="Y2010" s="14"/>
      <c r="Z2010" s="14"/>
      <c r="AA2010" s="14"/>
      <c r="AB2010" s="14"/>
      <c r="AC2010" s="14"/>
      <c r="AD2010" s="14"/>
      <c r="AE2010" s="14"/>
      <c r="AT2010" s="253" t="s">
        <v>160</v>
      </c>
      <c r="AU2010" s="253" t="s">
        <v>89</v>
      </c>
      <c r="AV2010" s="14" t="s">
        <v>89</v>
      </c>
      <c r="AW2010" s="14" t="s">
        <v>34</v>
      </c>
      <c r="AX2010" s="14" t="s">
        <v>79</v>
      </c>
      <c r="AY2010" s="253" t="s">
        <v>151</v>
      </c>
    </row>
    <row r="2011" s="15" customFormat="1">
      <c r="A2011" s="15"/>
      <c r="B2011" s="254"/>
      <c r="C2011" s="255"/>
      <c r="D2011" s="234" t="s">
        <v>160</v>
      </c>
      <c r="E2011" s="256" t="s">
        <v>1</v>
      </c>
      <c r="F2011" s="257" t="s">
        <v>166</v>
      </c>
      <c r="G2011" s="255"/>
      <c r="H2011" s="258">
        <v>9</v>
      </c>
      <c r="I2011" s="259"/>
      <c r="J2011" s="255"/>
      <c r="K2011" s="255"/>
      <c r="L2011" s="260"/>
      <c r="M2011" s="261"/>
      <c r="N2011" s="262"/>
      <c r="O2011" s="262"/>
      <c r="P2011" s="262"/>
      <c r="Q2011" s="262"/>
      <c r="R2011" s="262"/>
      <c r="S2011" s="262"/>
      <c r="T2011" s="263"/>
      <c r="U2011" s="15"/>
      <c r="V2011" s="15"/>
      <c r="W2011" s="15"/>
      <c r="X2011" s="15"/>
      <c r="Y2011" s="15"/>
      <c r="Z2011" s="15"/>
      <c r="AA2011" s="15"/>
      <c r="AB2011" s="15"/>
      <c r="AC2011" s="15"/>
      <c r="AD2011" s="15"/>
      <c r="AE2011" s="15"/>
      <c r="AT2011" s="264" t="s">
        <v>160</v>
      </c>
      <c r="AU2011" s="264" t="s">
        <v>89</v>
      </c>
      <c r="AV2011" s="15" t="s">
        <v>158</v>
      </c>
      <c r="AW2011" s="15" t="s">
        <v>34</v>
      </c>
      <c r="AX2011" s="15" t="s">
        <v>87</v>
      </c>
      <c r="AY2011" s="264" t="s">
        <v>151</v>
      </c>
    </row>
    <row r="2012" s="2" customFormat="1" ht="16.5" customHeight="1">
      <c r="A2012" s="39"/>
      <c r="B2012" s="40"/>
      <c r="C2012" s="265" t="s">
        <v>2384</v>
      </c>
      <c r="D2012" s="265" t="s">
        <v>177</v>
      </c>
      <c r="E2012" s="266" t="s">
        <v>2385</v>
      </c>
      <c r="F2012" s="267" t="s">
        <v>2386</v>
      </c>
      <c r="G2012" s="268" t="s">
        <v>208</v>
      </c>
      <c r="H2012" s="269">
        <v>10</v>
      </c>
      <c r="I2012" s="270"/>
      <c r="J2012" s="271">
        <f>ROUND(I2012*H2012,2)</f>
        <v>0</v>
      </c>
      <c r="K2012" s="267" t="s">
        <v>157</v>
      </c>
      <c r="L2012" s="272"/>
      <c r="M2012" s="273" t="s">
        <v>1</v>
      </c>
      <c r="N2012" s="274" t="s">
        <v>44</v>
      </c>
      <c r="O2012" s="92"/>
      <c r="P2012" s="228">
        <f>O2012*H2012</f>
        <v>0</v>
      </c>
      <c r="Q2012" s="228">
        <v>0.00010000000000000001</v>
      </c>
      <c r="R2012" s="228">
        <f>Q2012*H2012</f>
        <v>0.001</v>
      </c>
      <c r="S2012" s="228">
        <v>0</v>
      </c>
      <c r="T2012" s="229">
        <f>S2012*H2012</f>
        <v>0</v>
      </c>
      <c r="U2012" s="39"/>
      <c r="V2012" s="39"/>
      <c r="W2012" s="39"/>
      <c r="X2012" s="39"/>
      <c r="Y2012" s="39"/>
      <c r="Z2012" s="39"/>
      <c r="AA2012" s="39"/>
      <c r="AB2012" s="39"/>
      <c r="AC2012" s="39"/>
      <c r="AD2012" s="39"/>
      <c r="AE2012" s="39"/>
      <c r="AR2012" s="230" t="s">
        <v>452</v>
      </c>
      <c r="AT2012" s="230" t="s">
        <v>177</v>
      </c>
      <c r="AU2012" s="230" t="s">
        <v>89</v>
      </c>
      <c r="AY2012" s="18" t="s">
        <v>151</v>
      </c>
      <c r="BE2012" s="231">
        <f>IF(N2012="základní",J2012,0)</f>
        <v>0</v>
      </c>
      <c r="BF2012" s="231">
        <f>IF(N2012="snížená",J2012,0)</f>
        <v>0</v>
      </c>
      <c r="BG2012" s="231">
        <f>IF(N2012="zákl. přenesená",J2012,0)</f>
        <v>0</v>
      </c>
      <c r="BH2012" s="231">
        <f>IF(N2012="sníž. přenesená",J2012,0)</f>
        <v>0</v>
      </c>
      <c r="BI2012" s="231">
        <f>IF(N2012="nulová",J2012,0)</f>
        <v>0</v>
      </c>
      <c r="BJ2012" s="18" t="s">
        <v>87</v>
      </c>
      <c r="BK2012" s="231">
        <f>ROUND(I2012*H2012,2)</f>
        <v>0</v>
      </c>
      <c r="BL2012" s="18" t="s">
        <v>209</v>
      </c>
      <c r="BM2012" s="230" t="s">
        <v>2387</v>
      </c>
    </row>
    <row r="2013" s="13" customFormat="1">
      <c r="A2013" s="13"/>
      <c r="B2013" s="232"/>
      <c r="C2013" s="233"/>
      <c r="D2013" s="234" t="s">
        <v>160</v>
      </c>
      <c r="E2013" s="235" t="s">
        <v>1</v>
      </c>
      <c r="F2013" s="236" t="s">
        <v>2388</v>
      </c>
      <c r="G2013" s="233"/>
      <c r="H2013" s="235" t="s">
        <v>1</v>
      </c>
      <c r="I2013" s="237"/>
      <c r="J2013" s="233"/>
      <c r="K2013" s="233"/>
      <c r="L2013" s="238"/>
      <c r="M2013" s="239"/>
      <c r="N2013" s="240"/>
      <c r="O2013" s="240"/>
      <c r="P2013" s="240"/>
      <c r="Q2013" s="240"/>
      <c r="R2013" s="240"/>
      <c r="S2013" s="240"/>
      <c r="T2013" s="241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42" t="s">
        <v>160</v>
      </c>
      <c r="AU2013" s="242" t="s">
        <v>89</v>
      </c>
      <c r="AV2013" s="13" t="s">
        <v>87</v>
      </c>
      <c r="AW2013" s="13" t="s">
        <v>34</v>
      </c>
      <c r="AX2013" s="13" t="s">
        <v>79</v>
      </c>
      <c r="AY2013" s="242" t="s">
        <v>151</v>
      </c>
    </row>
    <row r="2014" s="14" customFormat="1">
      <c r="A2014" s="14"/>
      <c r="B2014" s="243"/>
      <c r="C2014" s="244"/>
      <c r="D2014" s="234" t="s">
        <v>160</v>
      </c>
      <c r="E2014" s="245" t="s">
        <v>1</v>
      </c>
      <c r="F2014" s="246" t="s">
        <v>2389</v>
      </c>
      <c r="G2014" s="244"/>
      <c r="H2014" s="247">
        <v>10</v>
      </c>
      <c r="I2014" s="248"/>
      <c r="J2014" s="244"/>
      <c r="K2014" s="244"/>
      <c r="L2014" s="249"/>
      <c r="M2014" s="250"/>
      <c r="N2014" s="251"/>
      <c r="O2014" s="251"/>
      <c r="P2014" s="251"/>
      <c r="Q2014" s="251"/>
      <c r="R2014" s="251"/>
      <c r="S2014" s="251"/>
      <c r="T2014" s="252"/>
      <c r="U2014" s="14"/>
      <c r="V2014" s="14"/>
      <c r="W2014" s="14"/>
      <c r="X2014" s="14"/>
      <c r="Y2014" s="14"/>
      <c r="Z2014" s="14"/>
      <c r="AA2014" s="14"/>
      <c r="AB2014" s="14"/>
      <c r="AC2014" s="14"/>
      <c r="AD2014" s="14"/>
      <c r="AE2014" s="14"/>
      <c r="AT2014" s="253" t="s">
        <v>160</v>
      </c>
      <c r="AU2014" s="253" t="s">
        <v>89</v>
      </c>
      <c r="AV2014" s="14" t="s">
        <v>89</v>
      </c>
      <c r="AW2014" s="14" t="s">
        <v>34</v>
      </c>
      <c r="AX2014" s="14" t="s">
        <v>87</v>
      </c>
      <c r="AY2014" s="253" t="s">
        <v>151</v>
      </c>
    </row>
    <row r="2015" s="2" customFormat="1" ht="16.5" customHeight="1">
      <c r="A2015" s="39"/>
      <c r="B2015" s="40"/>
      <c r="C2015" s="219" t="s">
        <v>2390</v>
      </c>
      <c r="D2015" s="219" t="s">
        <v>153</v>
      </c>
      <c r="E2015" s="220" t="s">
        <v>2391</v>
      </c>
      <c r="F2015" s="221" t="s">
        <v>2392</v>
      </c>
      <c r="G2015" s="222" t="s">
        <v>180</v>
      </c>
      <c r="H2015" s="223">
        <v>0.001</v>
      </c>
      <c r="I2015" s="224"/>
      <c r="J2015" s="225">
        <f>ROUND(I2015*H2015,2)</f>
        <v>0</v>
      </c>
      <c r="K2015" s="221" t="s">
        <v>157</v>
      </c>
      <c r="L2015" s="45"/>
      <c r="M2015" s="226" t="s">
        <v>1</v>
      </c>
      <c r="N2015" s="227" t="s">
        <v>44</v>
      </c>
      <c r="O2015" s="92"/>
      <c r="P2015" s="228">
        <f>O2015*H2015</f>
        <v>0</v>
      </c>
      <c r="Q2015" s="228">
        <v>0</v>
      </c>
      <c r="R2015" s="228">
        <f>Q2015*H2015</f>
        <v>0</v>
      </c>
      <c r="S2015" s="228">
        <v>0</v>
      </c>
      <c r="T2015" s="229">
        <f>S2015*H2015</f>
        <v>0</v>
      </c>
      <c r="U2015" s="39"/>
      <c r="V2015" s="39"/>
      <c r="W2015" s="39"/>
      <c r="X2015" s="39"/>
      <c r="Y2015" s="39"/>
      <c r="Z2015" s="39"/>
      <c r="AA2015" s="39"/>
      <c r="AB2015" s="39"/>
      <c r="AC2015" s="39"/>
      <c r="AD2015" s="39"/>
      <c r="AE2015" s="39"/>
      <c r="AR2015" s="230" t="s">
        <v>209</v>
      </c>
      <c r="AT2015" s="230" t="s">
        <v>153</v>
      </c>
      <c r="AU2015" s="230" t="s">
        <v>89</v>
      </c>
      <c r="AY2015" s="18" t="s">
        <v>151</v>
      </c>
      <c r="BE2015" s="231">
        <f>IF(N2015="základní",J2015,0)</f>
        <v>0</v>
      </c>
      <c r="BF2015" s="231">
        <f>IF(N2015="snížená",J2015,0)</f>
        <v>0</v>
      </c>
      <c r="BG2015" s="231">
        <f>IF(N2015="zákl. přenesená",J2015,0)</f>
        <v>0</v>
      </c>
      <c r="BH2015" s="231">
        <f>IF(N2015="sníž. přenesená",J2015,0)</f>
        <v>0</v>
      </c>
      <c r="BI2015" s="231">
        <f>IF(N2015="nulová",J2015,0)</f>
        <v>0</v>
      </c>
      <c r="BJ2015" s="18" t="s">
        <v>87</v>
      </c>
      <c r="BK2015" s="231">
        <f>ROUND(I2015*H2015,2)</f>
        <v>0</v>
      </c>
      <c r="BL2015" s="18" t="s">
        <v>209</v>
      </c>
      <c r="BM2015" s="230" t="s">
        <v>2393</v>
      </c>
    </row>
    <row r="2016" s="12" customFormat="1" ht="22.8" customHeight="1">
      <c r="A2016" s="12"/>
      <c r="B2016" s="203"/>
      <c r="C2016" s="204"/>
      <c r="D2016" s="205" t="s">
        <v>78</v>
      </c>
      <c r="E2016" s="217" t="s">
        <v>2394</v>
      </c>
      <c r="F2016" s="217" t="s">
        <v>2395</v>
      </c>
      <c r="G2016" s="204"/>
      <c r="H2016" s="204"/>
      <c r="I2016" s="207"/>
      <c r="J2016" s="218">
        <f>BK2016</f>
        <v>0</v>
      </c>
      <c r="K2016" s="204"/>
      <c r="L2016" s="209"/>
      <c r="M2016" s="210"/>
      <c r="N2016" s="211"/>
      <c r="O2016" s="211"/>
      <c r="P2016" s="212">
        <f>SUM(P2017:P2129)</f>
        <v>0</v>
      </c>
      <c r="Q2016" s="211"/>
      <c r="R2016" s="212">
        <f>SUM(R2017:R2129)</f>
        <v>0</v>
      </c>
      <c r="S2016" s="211"/>
      <c r="T2016" s="213">
        <f>SUM(T2017:T2129)</f>
        <v>0</v>
      </c>
      <c r="U2016" s="12"/>
      <c r="V2016" s="12"/>
      <c r="W2016" s="12"/>
      <c r="X2016" s="12"/>
      <c r="Y2016" s="12"/>
      <c r="Z2016" s="12"/>
      <c r="AA2016" s="12"/>
      <c r="AB2016" s="12"/>
      <c r="AC2016" s="12"/>
      <c r="AD2016" s="12"/>
      <c r="AE2016" s="12"/>
      <c r="AR2016" s="214" t="s">
        <v>89</v>
      </c>
      <c r="AT2016" s="215" t="s">
        <v>78</v>
      </c>
      <c r="AU2016" s="215" t="s">
        <v>87</v>
      </c>
      <c r="AY2016" s="214" t="s">
        <v>151</v>
      </c>
      <c r="BK2016" s="216">
        <f>SUM(BK2017:BK2129)</f>
        <v>0</v>
      </c>
    </row>
    <row r="2017" s="2" customFormat="1">
      <c r="A2017" s="39"/>
      <c r="B2017" s="40"/>
      <c r="C2017" s="219" t="s">
        <v>2396</v>
      </c>
      <c r="D2017" s="219" t="s">
        <v>153</v>
      </c>
      <c r="E2017" s="220" t="s">
        <v>2397</v>
      </c>
      <c r="F2017" s="221" t="s">
        <v>2398</v>
      </c>
      <c r="G2017" s="222" t="s">
        <v>232</v>
      </c>
      <c r="H2017" s="223">
        <v>4</v>
      </c>
      <c r="I2017" s="224"/>
      <c r="J2017" s="225">
        <f>ROUND(I2017*H2017,2)</f>
        <v>0</v>
      </c>
      <c r="K2017" s="221" t="s">
        <v>1</v>
      </c>
      <c r="L2017" s="45"/>
      <c r="M2017" s="226" t="s">
        <v>1</v>
      </c>
      <c r="N2017" s="227" t="s">
        <v>44</v>
      </c>
      <c r="O2017" s="92"/>
      <c r="P2017" s="228">
        <f>O2017*H2017</f>
        <v>0</v>
      </c>
      <c r="Q2017" s="228">
        <v>0</v>
      </c>
      <c r="R2017" s="228">
        <f>Q2017*H2017</f>
        <v>0</v>
      </c>
      <c r="S2017" s="228">
        <v>0</v>
      </c>
      <c r="T2017" s="229">
        <f>S2017*H2017</f>
        <v>0</v>
      </c>
      <c r="U2017" s="39"/>
      <c r="V2017" s="39"/>
      <c r="W2017" s="39"/>
      <c r="X2017" s="39"/>
      <c r="Y2017" s="39"/>
      <c r="Z2017" s="39"/>
      <c r="AA2017" s="39"/>
      <c r="AB2017" s="39"/>
      <c r="AC2017" s="39"/>
      <c r="AD2017" s="39"/>
      <c r="AE2017" s="39"/>
      <c r="AR2017" s="230" t="s">
        <v>209</v>
      </c>
      <c r="AT2017" s="230" t="s">
        <v>153</v>
      </c>
      <c r="AU2017" s="230" t="s">
        <v>89</v>
      </c>
      <c r="AY2017" s="18" t="s">
        <v>151</v>
      </c>
      <c r="BE2017" s="231">
        <f>IF(N2017="základní",J2017,0)</f>
        <v>0</v>
      </c>
      <c r="BF2017" s="231">
        <f>IF(N2017="snížená",J2017,0)</f>
        <v>0</v>
      </c>
      <c r="BG2017" s="231">
        <f>IF(N2017="zákl. přenesená",J2017,0)</f>
        <v>0</v>
      </c>
      <c r="BH2017" s="231">
        <f>IF(N2017="sníž. přenesená",J2017,0)</f>
        <v>0</v>
      </c>
      <c r="BI2017" s="231">
        <f>IF(N2017="nulová",J2017,0)</f>
        <v>0</v>
      </c>
      <c r="BJ2017" s="18" t="s">
        <v>87</v>
      </c>
      <c r="BK2017" s="231">
        <f>ROUND(I2017*H2017,2)</f>
        <v>0</v>
      </c>
      <c r="BL2017" s="18" t="s">
        <v>209</v>
      </c>
      <c r="BM2017" s="230" t="s">
        <v>2399</v>
      </c>
    </row>
    <row r="2018" s="13" customFormat="1">
      <c r="A2018" s="13"/>
      <c r="B2018" s="232"/>
      <c r="C2018" s="233"/>
      <c r="D2018" s="234" t="s">
        <v>160</v>
      </c>
      <c r="E2018" s="235" t="s">
        <v>1</v>
      </c>
      <c r="F2018" s="236" t="s">
        <v>2400</v>
      </c>
      <c r="G2018" s="233"/>
      <c r="H2018" s="235" t="s">
        <v>1</v>
      </c>
      <c r="I2018" s="237"/>
      <c r="J2018" s="233"/>
      <c r="K2018" s="233"/>
      <c r="L2018" s="238"/>
      <c r="M2018" s="239"/>
      <c r="N2018" s="240"/>
      <c r="O2018" s="240"/>
      <c r="P2018" s="240"/>
      <c r="Q2018" s="240"/>
      <c r="R2018" s="240"/>
      <c r="S2018" s="240"/>
      <c r="T2018" s="241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42" t="s">
        <v>160</v>
      </c>
      <c r="AU2018" s="242" t="s">
        <v>89</v>
      </c>
      <c r="AV2018" s="13" t="s">
        <v>87</v>
      </c>
      <c r="AW2018" s="13" t="s">
        <v>34</v>
      </c>
      <c r="AX2018" s="13" t="s">
        <v>79</v>
      </c>
      <c r="AY2018" s="242" t="s">
        <v>151</v>
      </c>
    </row>
    <row r="2019" s="13" customFormat="1">
      <c r="A2019" s="13"/>
      <c r="B2019" s="232"/>
      <c r="C2019" s="233"/>
      <c r="D2019" s="234" t="s">
        <v>160</v>
      </c>
      <c r="E2019" s="235" t="s">
        <v>1</v>
      </c>
      <c r="F2019" s="236" t="s">
        <v>2401</v>
      </c>
      <c r="G2019" s="233"/>
      <c r="H2019" s="235" t="s">
        <v>1</v>
      </c>
      <c r="I2019" s="237"/>
      <c r="J2019" s="233"/>
      <c r="K2019" s="233"/>
      <c r="L2019" s="238"/>
      <c r="M2019" s="239"/>
      <c r="N2019" s="240"/>
      <c r="O2019" s="240"/>
      <c r="P2019" s="240"/>
      <c r="Q2019" s="240"/>
      <c r="R2019" s="240"/>
      <c r="S2019" s="240"/>
      <c r="T2019" s="241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42" t="s">
        <v>160</v>
      </c>
      <c r="AU2019" s="242" t="s">
        <v>89</v>
      </c>
      <c r="AV2019" s="13" t="s">
        <v>87</v>
      </c>
      <c r="AW2019" s="13" t="s">
        <v>34</v>
      </c>
      <c r="AX2019" s="13" t="s">
        <v>79</v>
      </c>
      <c r="AY2019" s="242" t="s">
        <v>151</v>
      </c>
    </row>
    <row r="2020" s="13" customFormat="1">
      <c r="A2020" s="13"/>
      <c r="B2020" s="232"/>
      <c r="C2020" s="233"/>
      <c r="D2020" s="234" t="s">
        <v>160</v>
      </c>
      <c r="E2020" s="235" t="s">
        <v>1</v>
      </c>
      <c r="F2020" s="236" t="s">
        <v>2402</v>
      </c>
      <c r="G2020" s="233"/>
      <c r="H2020" s="235" t="s">
        <v>1</v>
      </c>
      <c r="I2020" s="237"/>
      <c r="J2020" s="233"/>
      <c r="K2020" s="233"/>
      <c r="L2020" s="238"/>
      <c r="M2020" s="239"/>
      <c r="N2020" s="240"/>
      <c r="O2020" s="240"/>
      <c r="P2020" s="240"/>
      <c r="Q2020" s="240"/>
      <c r="R2020" s="240"/>
      <c r="S2020" s="240"/>
      <c r="T2020" s="241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T2020" s="242" t="s">
        <v>160</v>
      </c>
      <c r="AU2020" s="242" t="s">
        <v>89</v>
      </c>
      <c r="AV2020" s="13" t="s">
        <v>87</v>
      </c>
      <c r="AW2020" s="13" t="s">
        <v>34</v>
      </c>
      <c r="AX2020" s="13" t="s">
        <v>79</v>
      </c>
      <c r="AY2020" s="242" t="s">
        <v>151</v>
      </c>
    </row>
    <row r="2021" s="13" customFormat="1">
      <c r="A2021" s="13"/>
      <c r="B2021" s="232"/>
      <c r="C2021" s="233"/>
      <c r="D2021" s="234" t="s">
        <v>160</v>
      </c>
      <c r="E2021" s="235" t="s">
        <v>1</v>
      </c>
      <c r="F2021" s="236" t="s">
        <v>2403</v>
      </c>
      <c r="G2021" s="233"/>
      <c r="H2021" s="235" t="s">
        <v>1</v>
      </c>
      <c r="I2021" s="237"/>
      <c r="J2021" s="233"/>
      <c r="K2021" s="233"/>
      <c r="L2021" s="238"/>
      <c r="M2021" s="239"/>
      <c r="N2021" s="240"/>
      <c r="O2021" s="240"/>
      <c r="P2021" s="240"/>
      <c r="Q2021" s="240"/>
      <c r="R2021" s="240"/>
      <c r="S2021" s="240"/>
      <c r="T2021" s="241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42" t="s">
        <v>160</v>
      </c>
      <c r="AU2021" s="242" t="s">
        <v>89</v>
      </c>
      <c r="AV2021" s="13" t="s">
        <v>87</v>
      </c>
      <c r="AW2021" s="13" t="s">
        <v>34</v>
      </c>
      <c r="AX2021" s="13" t="s">
        <v>79</v>
      </c>
      <c r="AY2021" s="242" t="s">
        <v>151</v>
      </c>
    </row>
    <row r="2022" s="13" customFormat="1">
      <c r="A2022" s="13"/>
      <c r="B2022" s="232"/>
      <c r="C2022" s="233"/>
      <c r="D2022" s="234" t="s">
        <v>160</v>
      </c>
      <c r="E2022" s="235" t="s">
        <v>1</v>
      </c>
      <c r="F2022" s="236" t="s">
        <v>2404</v>
      </c>
      <c r="G2022" s="233"/>
      <c r="H2022" s="235" t="s">
        <v>1</v>
      </c>
      <c r="I2022" s="237"/>
      <c r="J2022" s="233"/>
      <c r="K2022" s="233"/>
      <c r="L2022" s="238"/>
      <c r="M2022" s="239"/>
      <c r="N2022" s="240"/>
      <c r="O2022" s="240"/>
      <c r="P2022" s="240"/>
      <c r="Q2022" s="240"/>
      <c r="R2022" s="240"/>
      <c r="S2022" s="240"/>
      <c r="T2022" s="241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42" t="s">
        <v>160</v>
      </c>
      <c r="AU2022" s="242" t="s">
        <v>89</v>
      </c>
      <c r="AV2022" s="13" t="s">
        <v>87</v>
      </c>
      <c r="AW2022" s="13" t="s">
        <v>34</v>
      </c>
      <c r="AX2022" s="13" t="s">
        <v>79</v>
      </c>
      <c r="AY2022" s="242" t="s">
        <v>151</v>
      </c>
    </row>
    <row r="2023" s="13" customFormat="1">
      <c r="A2023" s="13"/>
      <c r="B2023" s="232"/>
      <c r="C2023" s="233"/>
      <c r="D2023" s="234" t="s">
        <v>160</v>
      </c>
      <c r="E2023" s="235" t="s">
        <v>1</v>
      </c>
      <c r="F2023" s="236" t="s">
        <v>2405</v>
      </c>
      <c r="G2023" s="233"/>
      <c r="H2023" s="235" t="s">
        <v>1</v>
      </c>
      <c r="I2023" s="237"/>
      <c r="J2023" s="233"/>
      <c r="K2023" s="233"/>
      <c r="L2023" s="238"/>
      <c r="M2023" s="239"/>
      <c r="N2023" s="240"/>
      <c r="O2023" s="240"/>
      <c r="P2023" s="240"/>
      <c r="Q2023" s="240"/>
      <c r="R2023" s="240"/>
      <c r="S2023" s="240"/>
      <c r="T2023" s="241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42" t="s">
        <v>160</v>
      </c>
      <c r="AU2023" s="242" t="s">
        <v>89</v>
      </c>
      <c r="AV2023" s="13" t="s">
        <v>87</v>
      </c>
      <c r="AW2023" s="13" t="s">
        <v>34</v>
      </c>
      <c r="AX2023" s="13" t="s">
        <v>79</v>
      </c>
      <c r="AY2023" s="242" t="s">
        <v>151</v>
      </c>
    </row>
    <row r="2024" s="14" customFormat="1">
      <c r="A2024" s="14"/>
      <c r="B2024" s="243"/>
      <c r="C2024" s="244"/>
      <c r="D2024" s="234" t="s">
        <v>160</v>
      </c>
      <c r="E2024" s="245" t="s">
        <v>1</v>
      </c>
      <c r="F2024" s="246" t="s">
        <v>158</v>
      </c>
      <c r="G2024" s="244"/>
      <c r="H2024" s="247">
        <v>4</v>
      </c>
      <c r="I2024" s="248"/>
      <c r="J2024" s="244"/>
      <c r="K2024" s="244"/>
      <c r="L2024" s="249"/>
      <c r="M2024" s="250"/>
      <c r="N2024" s="251"/>
      <c r="O2024" s="251"/>
      <c r="P2024" s="251"/>
      <c r="Q2024" s="251"/>
      <c r="R2024" s="251"/>
      <c r="S2024" s="251"/>
      <c r="T2024" s="252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3" t="s">
        <v>160</v>
      </c>
      <c r="AU2024" s="253" t="s">
        <v>89</v>
      </c>
      <c r="AV2024" s="14" t="s">
        <v>89</v>
      </c>
      <c r="AW2024" s="14" t="s">
        <v>34</v>
      </c>
      <c r="AX2024" s="14" t="s">
        <v>87</v>
      </c>
      <c r="AY2024" s="253" t="s">
        <v>151</v>
      </c>
    </row>
    <row r="2025" s="13" customFormat="1">
      <c r="A2025" s="13"/>
      <c r="B2025" s="232"/>
      <c r="C2025" s="233"/>
      <c r="D2025" s="234" t="s">
        <v>160</v>
      </c>
      <c r="E2025" s="235" t="s">
        <v>1</v>
      </c>
      <c r="F2025" s="236" t="s">
        <v>37</v>
      </c>
      <c r="G2025" s="233"/>
      <c r="H2025" s="235" t="s">
        <v>1</v>
      </c>
      <c r="I2025" s="237"/>
      <c r="J2025" s="233"/>
      <c r="K2025" s="233"/>
      <c r="L2025" s="238"/>
      <c r="M2025" s="239"/>
      <c r="N2025" s="240"/>
      <c r="O2025" s="240"/>
      <c r="P2025" s="240"/>
      <c r="Q2025" s="240"/>
      <c r="R2025" s="240"/>
      <c r="S2025" s="240"/>
      <c r="T2025" s="241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42" t="s">
        <v>160</v>
      </c>
      <c r="AU2025" s="242" t="s">
        <v>89</v>
      </c>
      <c r="AV2025" s="13" t="s">
        <v>87</v>
      </c>
      <c r="AW2025" s="13" t="s">
        <v>34</v>
      </c>
      <c r="AX2025" s="13" t="s">
        <v>79</v>
      </c>
      <c r="AY2025" s="242" t="s">
        <v>151</v>
      </c>
    </row>
    <row r="2026" s="13" customFormat="1">
      <c r="A2026" s="13"/>
      <c r="B2026" s="232"/>
      <c r="C2026" s="233"/>
      <c r="D2026" s="234" t="s">
        <v>160</v>
      </c>
      <c r="E2026" s="235" t="s">
        <v>1</v>
      </c>
      <c r="F2026" s="236" t="s">
        <v>2406</v>
      </c>
      <c r="G2026" s="233"/>
      <c r="H2026" s="235" t="s">
        <v>1</v>
      </c>
      <c r="I2026" s="237"/>
      <c r="J2026" s="233"/>
      <c r="K2026" s="233"/>
      <c r="L2026" s="238"/>
      <c r="M2026" s="239"/>
      <c r="N2026" s="240"/>
      <c r="O2026" s="240"/>
      <c r="P2026" s="240"/>
      <c r="Q2026" s="240"/>
      <c r="R2026" s="240"/>
      <c r="S2026" s="240"/>
      <c r="T2026" s="241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42" t="s">
        <v>160</v>
      </c>
      <c r="AU2026" s="242" t="s">
        <v>89</v>
      </c>
      <c r="AV2026" s="13" t="s">
        <v>87</v>
      </c>
      <c r="AW2026" s="13" t="s">
        <v>34</v>
      </c>
      <c r="AX2026" s="13" t="s">
        <v>79</v>
      </c>
      <c r="AY2026" s="242" t="s">
        <v>151</v>
      </c>
    </row>
    <row r="2027" s="13" customFormat="1">
      <c r="A2027" s="13"/>
      <c r="B2027" s="232"/>
      <c r="C2027" s="233"/>
      <c r="D2027" s="234" t="s">
        <v>160</v>
      </c>
      <c r="E2027" s="235" t="s">
        <v>1</v>
      </c>
      <c r="F2027" s="236" t="s">
        <v>2407</v>
      </c>
      <c r="G2027" s="233"/>
      <c r="H2027" s="235" t="s">
        <v>1</v>
      </c>
      <c r="I2027" s="237"/>
      <c r="J2027" s="233"/>
      <c r="K2027" s="233"/>
      <c r="L2027" s="238"/>
      <c r="M2027" s="239"/>
      <c r="N2027" s="240"/>
      <c r="O2027" s="240"/>
      <c r="P2027" s="240"/>
      <c r="Q2027" s="240"/>
      <c r="R2027" s="240"/>
      <c r="S2027" s="240"/>
      <c r="T2027" s="241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42" t="s">
        <v>160</v>
      </c>
      <c r="AU2027" s="242" t="s">
        <v>89</v>
      </c>
      <c r="AV2027" s="13" t="s">
        <v>87</v>
      </c>
      <c r="AW2027" s="13" t="s">
        <v>34</v>
      </c>
      <c r="AX2027" s="13" t="s">
        <v>79</v>
      </c>
      <c r="AY2027" s="242" t="s">
        <v>151</v>
      </c>
    </row>
    <row r="2028" s="13" customFormat="1">
      <c r="A2028" s="13"/>
      <c r="B2028" s="232"/>
      <c r="C2028" s="233"/>
      <c r="D2028" s="234" t="s">
        <v>160</v>
      </c>
      <c r="E2028" s="235" t="s">
        <v>1</v>
      </c>
      <c r="F2028" s="236" t="s">
        <v>2408</v>
      </c>
      <c r="G2028" s="233"/>
      <c r="H2028" s="235" t="s">
        <v>1</v>
      </c>
      <c r="I2028" s="237"/>
      <c r="J2028" s="233"/>
      <c r="K2028" s="233"/>
      <c r="L2028" s="238"/>
      <c r="M2028" s="239"/>
      <c r="N2028" s="240"/>
      <c r="O2028" s="240"/>
      <c r="P2028" s="240"/>
      <c r="Q2028" s="240"/>
      <c r="R2028" s="240"/>
      <c r="S2028" s="240"/>
      <c r="T2028" s="241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42" t="s">
        <v>160</v>
      </c>
      <c r="AU2028" s="242" t="s">
        <v>89</v>
      </c>
      <c r="AV2028" s="13" t="s">
        <v>87</v>
      </c>
      <c r="AW2028" s="13" t="s">
        <v>34</v>
      </c>
      <c r="AX2028" s="13" t="s">
        <v>79</v>
      </c>
      <c r="AY2028" s="242" t="s">
        <v>151</v>
      </c>
    </row>
    <row r="2029" s="2" customFormat="1">
      <c r="A2029" s="39"/>
      <c r="B2029" s="40"/>
      <c r="C2029" s="219" t="s">
        <v>2409</v>
      </c>
      <c r="D2029" s="219" t="s">
        <v>153</v>
      </c>
      <c r="E2029" s="220" t="s">
        <v>2410</v>
      </c>
      <c r="F2029" s="221" t="s">
        <v>2411</v>
      </c>
      <c r="G2029" s="222" t="s">
        <v>232</v>
      </c>
      <c r="H2029" s="223">
        <v>5</v>
      </c>
      <c r="I2029" s="224"/>
      <c r="J2029" s="225">
        <f>ROUND(I2029*H2029,2)</f>
        <v>0</v>
      </c>
      <c r="K2029" s="221" t="s">
        <v>1</v>
      </c>
      <c r="L2029" s="45"/>
      <c r="M2029" s="226" t="s">
        <v>1</v>
      </c>
      <c r="N2029" s="227" t="s">
        <v>44</v>
      </c>
      <c r="O2029" s="92"/>
      <c r="P2029" s="228">
        <f>O2029*H2029</f>
        <v>0</v>
      </c>
      <c r="Q2029" s="228">
        <v>0</v>
      </c>
      <c r="R2029" s="228">
        <f>Q2029*H2029</f>
        <v>0</v>
      </c>
      <c r="S2029" s="228">
        <v>0</v>
      </c>
      <c r="T2029" s="229">
        <f>S2029*H2029</f>
        <v>0</v>
      </c>
      <c r="U2029" s="39"/>
      <c r="V2029" s="39"/>
      <c r="W2029" s="39"/>
      <c r="X2029" s="39"/>
      <c r="Y2029" s="39"/>
      <c r="Z2029" s="39"/>
      <c r="AA2029" s="39"/>
      <c r="AB2029" s="39"/>
      <c r="AC2029" s="39"/>
      <c r="AD2029" s="39"/>
      <c r="AE2029" s="39"/>
      <c r="AR2029" s="230" t="s">
        <v>209</v>
      </c>
      <c r="AT2029" s="230" t="s">
        <v>153</v>
      </c>
      <c r="AU2029" s="230" t="s">
        <v>89</v>
      </c>
      <c r="AY2029" s="18" t="s">
        <v>151</v>
      </c>
      <c r="BE2029" s="231">
        <f>IF(N2029="základní",J2029,0)</f>
        <v>0</v>
      </c>
      <c r="BF2029" s="231">
        <f>IF(N2029="snížená",J2029,0)</f>
        <v>0</v>
      </c>
      <c r="BG2029" s="231">
        <f>IF(N2029="zákl. přenesená",J2029,0)</f>
        <v>0</v>
      </c>
      <c r="BH2029" s="231">
        <f>IF(N2029="sníž. přenesená",J2029,0)</f>
        <v>0</v>
      </c>
      <c r="BI2029" s="231">
        <f>IF(N2029="nulová",J2029,0)</f>
        <v>0</v>
      </c>
      <c r="BJ2029" s="18" t="s">
        <v>87</v>
      </c>
      <c r="BK2029" s="231">
        <f>ROUND(I2029*H2029,2)</f>
        <v>0</v>
      </c>
      <c r="BL2029" s="18" t="s">
        <v>209</v>
      </c>
      <c r="BM2029" s="230" t="s">
        <v>2412</v>
      </c>
    </row>
    <row r="2030" s="13" customFormat="1">
      <c r="A2030" s="13"/>
      <c r="B2030" s="232"/>
      <c r="C2030" s="233"/>
      <c r="D2030" s="234" t="s">
        <v>160</v>
      </c>
      <c r="E2030" s="235" t="s">
        <v>1</v>
      </c>
      <c r="F2030" s="236" t="s">
        <v>2400</v>
      </c>
      <c r="G2030" s="233"/>
      <c r="H2030" s="235" t="s">
        <v>1</v>
      </c>
      <c r="I2030" s="237"/>
      <c r="J2030" s="233"/>
      <c r="K2030" s="233"/>
      <c r="L2030" s="238"/>
      <c r="M2030" s="239"/>
      <c r="N2030" s="240"/>
      <c r="O2030" s="240"/>
      <c r="P2030" s="240"/>
      <c r="Q2030" s="240"/>
      <c r="R2030" s="240"/>
      <c r="S2030" s="240"/>
      <c r="T2030" s="241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42" t="s">
        <v>160</v>
      </c>
      <c r="AU2030" s="242" t="s">
        <v>89</v>
      </c>
      <c r="AV2030" s="13" t="s">
        <v>87</v>
      </c>
      <c r="AW2030" s="13" t="s">
        <v>34</v>
      </c>
      <c r="AX2030" s="13" t="s">
        <v>79</v>
      </c>
      <c r="AY2030" s="242" t="s">
        <v>151</v>
      </c>
    </row>
    <row r="2031" s="13" customFormat="1">
      <c r="A2031" s="13"/>
      <c r="B2031" s="232"/>
      <c r="C2031" s="233"/>
      <c r="D2031" s="234" t="s">
        <v>160</v>
      </c>
      <c r="E2031" s="235" t="s">
        <v>1</v>
      </c>
      <c r="F2031" s="236" t="s">
        <v>2401</v>
      </c>
      <c r="G2031" s="233"/>
      <c r="H2031" s="235" t="s">
        <v>1</v>
      </c>
      <c r="I2031" s="237"/>
      <c r="J2031" s="233"/>
      <c r="K2031" s="233"/>
      <c r="L2031" s="238"/>
      <c r="M2031" s="239"/>
      <c r="N2031" s="240"/>
      <c r="O2031" s="240"/>
      <c r="P2031" s="240"/>
      <c r="Q2031" s="240"/>
      <c r="R2031" s="240"/>
      <c r="S2031" s="240"/>
      <c r="T2031" s="241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42" t="s">
        <v>160</v>
      </c>
      <c r="AU2031" s="242" t="s">
        <v>89</v>
      </c>
      <c r="AV2031" s="13" t="s">
        <v>87</v>
      </c>
      <c r="AW2031" s="13" t="s">
        <v>34</v>
      </c>
      <c r="AX2031" s="13" t="s">
        <v>79</v>
      </c>
      <c r="AY2031" s="242" t="s">
        <v>151</v>
      </c>
    </row>
    <row r="2032" s="13" customFormat="1">
      <c r="A2032" s="13"/>
      <c r="B2032" s="232"/>
      <c r="C2032" s="233"/>
      <c r="D2032" s="234" t="s">
        <v>160</v>
      </c>
      <c r="E2032" s="235" t="s">
        <v>1</v>
      </c>
      <c r="F2032" s="236" t="s">
        <v>2402</v>
      </c>
      <c r="G2032" s="233"/>
      <c r="H2032" s="235" t="s">
        <v>1</v>
      </c>
      <c r="I2032" s="237"/>
      <c r="J2032" s="233"/>
      <c r="K2032" s="233"/>
      <c r="L2032" s="238"/>
      <c r="M2032" s="239"/>
      <c r="N2032" s="240"/>
      <c r="O2032" s="240"/>
      <c r="P2032" s="240"/>
      <c r="Q2032" s="240"/>
      <c r="R2032" s="240"/>
      <c r="S2032" s="240"/>
      <c r="T2032" s="241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42" t="s">
        <v>160</v>
      </c>
      <c r="AU2032" s="242" t="s">
        <v>89</v>
      </c>
      <c r="AV2032" s="13" t="s">
        <v>87</v>
      </c>
      <c r="AW2032" s="13" t="s">
        <v>34</v>
      </c>
      <c r="AX2032" s="13" t="s">
        <v>79</v>
      </c>
      <c r="AY2032" s="242" t="s">
        <v>151</v>
      </c>
    </row>
    <row r="2033" s="13" customFormat="1">
      <c r="A2033" s="13"/>
      <c r="B2033" s="232"/>
      <c r="C2033" s="233"/>
      <c r="D2033" s="234" t="s">
        <v>160</v>
      </c>
      <c r="E2033" s="235" t="s">
        <v>1</v>
      </c>
      <c r="F2033" s="236" t="s">
        <v>2403</v>
      </c>
      <c r="G2033" s="233"/>
      <c r="H2033" s="235" t="s">
        <v>1</v>
      </c>
      <c r="I2033" s="237"/>
      <c r="J2033" s="233"/>
      <c r="K2033" s="233"/>
      <c r="L2033" s="238"/>
      <c r="M2033" s="239"/>
      <c r="N2033" s="240"/>
      <c r="O2033" s="240"/>
      <c r="P2033" s="240"/>
      <c r="Q2033" s="240"/>
      <c r="R2033" s="240"/>
      <c r="S2033" s="240"/>
      <c r="T2033" s="241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T2033" s="242" t="s">
        <v>160</v>
      </c>
      <c r="AU2033" s="242" t="s">
        <v>89</v>
      </c>
      <c r="AV2033" s="13" t="s">
        <v>87</v>
      </c>
      <c r="AW2033" s="13" t="s">
        <v>34</v>
      </c>
      <c r="AX2033" s="13" t="s">
        <v>79</v>
      </c>
      <c r="AY2033" s="242" t="s">
        <v>151</v>
      </c>
    </row>
    <row r="2034" s="13" customFormat="1">
      <c r="A2034" s="13"/>
      <c r="B2034" s="232"/>
      <c r="C2034" s="233"/>
      <c r="D2034" s="234" t="s">
        <v>160</v>
      </c>
      <c r="E2034" s="235" t="s">
        <v>1</v>
      </c>
      <c r="F2034" s="236" t="s">
        <v>2404</v>
      </c>
      <c r="G2034" s="233"/>
      <c r="H2034" s="235" t="s">
        <v>1</v>
      </c>
      <c r="I2034" s="237"/>
      <c r="J2034" s="233"/>
      <c r="K2034" s="233"/>
      <c r="L2034" s="238"/>
      <c r="M2034" s="239"/>
      <c r="N2034" s="240"/>
      <c r="O2034" s="240"/>
      <c r="P2034" s="240"/>
      <c r="Q2034" s="240"/>
      <c r="R2034" s="240"/>
      <c r="S2034" s="240"/>
      <c r="T2034" s="241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42" t="s">
        <v>160</v>
      </c>
      <c r="AU2034" s="242" t="s">
        <v>89</v>
      </c>
      <c r="AV2034" s="13" t="s">
        <v>87</v>
      </c>
      <c r="AW2034" s="13" t="s">
        <v>34</v>
      </c>
      <c r="AX2034" s="13" t="s">
        <v>79</v>
      </c>
      <c r="AY2034" s="242" t="s">
        <v>151</v>
      </c>
    </row>
    <row r="2035" s="13" customFormat="1">
      <c r="A2035" s="13"/>
      <c r="B2035" s="232"/>
      <c r="C2035" s="233"/>
      <c r="D2035" s="234" t="s">
        <v>160</v>
      </c>
      <c r="E2035" s="235" t="s">
        <v>1</v>
      </c>
      <c r="F2035" s="236" t="s">
        <v>2405</v>
      </c>
      <c r="G2035" s="233"/>
      <c r="H2035" s="235" t="s">
        <v>1</v>
      </c>
      <c r="I2035" s="237"/>
      <c r="J2035" s="233"/>
      <c r="K2035" s="233"/>
      <c r="L2035" s="238"/>
      <c r="M2035" s="239"/>
      <c r="N2035" s="240"/>
      <c r="O2035" s="240"/>
      <c r="P2035" s="240"/>
      <c r="Q2035" s="240"/>
      <c r="R2035" s="240"/>
      <c r="S2035" s="240"/>
      <c r="T2035" s="241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T2035" s="242" t="s">
        <v>160</v>
      </c>
      <c r="AU2035" s="242" t="s">
        <v>89</v>
      </c>
      <c r="AV2035" s="13" t="s">
        <v>87</v>
      </c>
      <c r="AW2035" s="13" t="s">
        <v>34</v>
      </c>
      <c r="AX2035" s="13" t="s">
        <v>79</v>
      </c>
      <c r="AY2035" s="242" t="s">
        <v>151</v>
      </c>
    </row>
    <row r="2036" s="14" customFormat="1">
      <c r="A2036" s="14"/>
      <c r="B2036" s="243"/>
      <c r="C2036" s="244"/>
      <c r="D2036" s="234" t="s">
        <v>160</v>
      </c>
      <c r="E2036" s="245" t="s">
        <v>1</v>
      </c>
      <c r="F2036" s="246" t="s">
        <v>192</v>
      </c>
      <c r="G2036" s="244"/>
      <c r="H2036" s="247">
        <v>5</v>
      </c>
      <c r="I2036" s="248"/>
      <c r="J2036" s="244"/>
      <c r="K2036" s="244"/>
      <c r="L2036" s="249"/>
      <c r="M2036" s="250"/>
      <c r="N2036" s="251"/>
      <c r="O2036" s="251"/>
      <c r="P2036" s="251"/>
      <c r="Q2036" s="251"/>
      <c r="R2036" s="251"/>
      <c r="S2036" s="251"/>
      <c r="T2036" s="252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53" t="s">
        <v>160</v>
      </c>
      <c r="AU2036" s="253" t="s">
        <v>89</v>
      </c>
      <c r="AV2036" s="14" t="s">
        <v>89</v>
      </c>
      <c r="AW2036" s="14" t="s">
        <v>34</v>
      </c>
      <c r="AX2036" s="14" t="s">
        <v>87</v>
      </c>
      <c r="AY2036" s="253" t="s">
        <v>151</v>
      </c>
    </row>
    <row r="2037" s="13" customFormat="1">
      <c r="A2037" s="13"/>
      <c r="B2037" s="232"/>
      <c r="C2037" s="233"/>
      <c r="D2037" s="234" t="s">
        <v>160</v>
      </c>
      <c r="E2037" s="235" t="s">
        <v>1</v>
      </c>
      <c r="F2037" s="236" t="s">
        <v>37</v>
      </c>
      <c r="G2037" s="233"/>
      <c r="H2037" s="235" t="s">
        <v>1</v>
      </c>
      <c r="I2037" s="237"/>
      <c r="J2037" s="233"/>
      <c r="K2037" s="233"/>
      <c r="L2037" s="238"/>
      <c r="M2037" s="239"/>
      <c r="N2037" s="240"/>
      <c r="O2037" s="240"/>
      <c r="P2037" s="240"/>
      <c r="Q2037" s="240"/>
      <c r="R2037" s="240"/>
      <c r="S2037" s="240"/>
      <c r="T2037" s="241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42" t="s">
        <v>160</v>
      </c>
      <c r="AU2037" s="242" t="s">
        <v>89</v>
      </c>
      <c r="AV2037" s="13" t="s">
        <v>87</v>
      </c>
      <c r="AW2037" s="13" t="s">
        <v>34</v>
      </c>
      <c r="AX2037" s="13" t="s">
        <v>79</v>
      </c>
      <c r="AY2037" s="242" t="s">
        <v>151</v>
      </c>
    </row>
    <row r="2038" s="13" customFormat="1">
      <c r="A2038" s="13"/>
      <c r="B2038" s="232"/>
      <c r="C2038" s="233"/>
      <c r="D2038" s="234" t="s">
        <v>160</v>
      </c>
      <c r="E2038" s="235" t="s">
        <v>1</v>
      </c>
      <c r="F2038" s="236" t="s">
        <v>2406</v>
      </c>
      <c r="G2038" s="233"/>
      <c r="H2038" s="235" t="s">
        <v>1</v>
      </c>
      <c r="I2038" s="237"/>
      <c r="J2038" s="233"/>
      <c r="K2038" s="233"/>
      <c r="L2038" s="238"/>
      <c r="M2038" s="239"/>
      <c r="N2038" s="240"/>
      <c r="O2038" s="240"/>
      <c r="P2038" s="240"/>
      <c r="Q2038" s="240"/>
      <c r="R2038" s="240"/>
      <c r="S2038" s="240"/>
      <c r="T2038" s="241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42" t="s">
        <v>160</v>
      </c>
      <c r="AU2038" s="242" t="s">
        <v>89</v>
      </c>
      <c r="AV2038" s="13" t="s">
        <v>87</v>
      </c>
      <c r="AW2038" s="13" t="s">
        <v>34</v>
      </c>
      <c r="AX2038" s="13" t="s">
        <v>79</v>
      </c>
      <c r="AY2038" s="242" t="s">
        <v>151</v>
      </c>
    </row>
    <row r="2039" s="13" customFormat="1">
      <c r="A2039" s="13"/>
      <c r="B2039" s="232"/>
      <c r="C2039" s="233"/>
      <c r="D2039" s="234" t="s">
        <v>160</v>
      </c>
      <c r="E2039" s="235" t="s">
        <v>1</v>
      </c>
      <c r="F2039" s="236" t="s">
        <v>2407</v>
      </c>
      <c r="G2039" s="233"/>
      <c r="H2039" s="235" t="s">
        <v>1</v>
      </c>
      <c r="I2039" s="237"/>
      <c r="J2039" s="233"/>
      <c r="K2039" s="233"/>
      <c r="L2039" s="238"/>
      <c r="M2039" s="239"/>
      <c r="N2039" s="240"/>
      <c r="O2039" s="240"/>
      <c r="P2039" s="240"/>
      <c r="Q2039" s="240"/>
      <c r="R2039" s="240"/>
      <c r="S2039" s="240"/>
      <c r="T2039" s="241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42" t="s">
        <v>160</v>
      </c>
      <c r="AU2039" s="242" t="s">
        <v>89</v>
      </c>
      <c r="AV2039" s="13" t="s">
        <v>87</v>
      </c>
      <c r="AW2039" s="13" t="s">
        <v>34</v>
      </c>
      <c r="AX2039" s="13" t="s">
        <v>79</v>
      </c>
      <c r="AY2039" s="242" t="s">
        <v>151</v>
      </c>
    </row>
    <row r="2040" s="13" customFormat="1">
      <c r="A2040" s="13"/>
      <c r="B2040" s="232"/>
      <c r="C2040" s="233"/>
      <c r="D2040" s="234" t="s">
        <v>160</v>
      </c>
      <c r="E2040" s="235" t="s">
        <v>1</v>
      </c>
      <c r="F2040" s="236" t="s">
        <v>2408</v>
      </c>
      <c r="G2040" s="233"/>
      <c r="H2040" s="235" t="s">
        <v>1</v>
      </c>
      <c r="I2040" s="237"/>
      <c r="J2040" s="233"/>
      <c r="K2040" s="233"/>
      <c r="L2040" s="238"/>
      <c r="M2040" s="239"/>
      <c r="N2040" s="240"/>
      <c r="O2040" s="240"/>
      <c r="P2040" s="240"/>
      <c r="Q2040" s="240"/>
      <c r="R2040" s="240"/>
      <c r="S2040" s="240"/>
      <c r="T2040" s="241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42" t="s">
        <v>160</v>
      </c>
      <c r="AU2040" s="242" t="s">
        <v>89</v>
      </c>
      <c r="AV2040" s="13" t="s">
        <v>87</v>
      </c>
      <c r="AW2040" s="13" t="s">
        <v>34</v>
      </c>
      <c r="AX2040" s="13" t="s">
        <v>79</v>
      </c>
      <c r="AY2040" s="242" t="s">
        <v>151</v>
      </c>
    </row>
    <row r="2041" s="2" customFormat="1">
      <c r="A2041" s="39"/>
      <c r="B2041" s="40"/>
      <c r="C2041" s="219" t="s">
        <v>2413</v>
      </c>
      <c r="D2041" s="219" t="s">
        <v>153</v>
      </c>
      <c r="E2041" s="220" t="s">
        <v>2414</v>
      </c>
      <c r="F2041" s="221" t="s">
        <v>2415</v>
      </c>
      <c r="G2041" s="222" t="s">
        <v>232</v>
      </c>
      <c r="H2041" s="223">
        <v>1</v>
      </c>
      <c r="I2041" s="224"/>
      <c r="J2041" s="225">
        <f>ROUND(I2041*H2041,2)</f>
        <v>0</v>
      </c>
      <c r="K2041" s="221" t="s">
        <v>1</v>
      </c>
      <c r="L2041" s="45"/>
      <c r="M2041" s="226" t="s">
        <v>1</v>
      </c>
      <c r="N2041" s="227" t="s">
        <v>44</v>
      </c>
      <c r="O2041" s="92"/>
      <c r="P2041" s="228">
        <f>O2041*H2041</f>
        <v>0</v>
      </c>
      <c r="Q2041" s="228">
        <v>0</v>
      </c>
      <c r="R2041" s="228">
        <f>Q2041*H2041</f>
        <v>0</v>
      </c>
      <c r="S2041" s="228">
        <v>0</v>
      </c>
      <c r="T2041" s="229">
        <f>S2041*H2041</f>
        <v>0</v>
      </c>
      <c r="U2041" s="39"/>
      <c r="V2041" s="39"/>
      <c r="W2041" s="39"/>
      <c r="X2041" s="39"/>
      <c r="Y2041" s="39"/>
      <c r="Z2041" s="39"/>
      <c r="AA2041" s="39"/>
      <c r="AB2041" s="39"/>
      <c r="AC2041" s="39"/>
      <c r="AD2041" s="39"/>
      <c r="AE2041" s="39"/>
      <c r="AR2041" s="230" t="s">
        <v>209</v>
      </c>
      <c r="AT2041" s="230" t="s">
        <v>153</v>
      </c>
      <c r="AU2041" s="230" t="s">
        <v>89</v>
      </c>
      <c r="AY2041" s="18" t="s">
        <v>151</v>
      </c>
      <c r="BE2041" s="231">
        <f>IF(N2041="základní",J2041,0)</f>
        <v>0</v>
      </c>
      <c r="BF2041" s="231">
        <f>IF(N2041="snížená",J2041,0)</f>
        <v>0</v>
      </c>
      <c r="BG2041" s="231">
        <f>IF(N2041="zákl. přenesená",J2041,0)</f>
        <v>0</v>
      </c>
      <c r="BH2041" s="231">
        <f>IF(N2041="sníž. přenesená",J2041,0)</f>
        <v>0</v>
      </c>
      <c r="BI2041" s="231">
        <f>IF(N2041="nulová",J2041,0)</f>
        <v>0</v>
      </c>
      <c r="BJ2041" s="18" t="s">
        <v>87</v>
      </c>
      <c r="BK2041" s="231">
        <f>ROUND(I2041*H2041,2)</f>
        <v>0</v>
      </c>
      <c r="BL2041" s="18" t="s">
        <v>209</v>
      </c>
      <c r="BM2041" s="230" t="s">
        <v>2416</v>
      </c>
    </row>
    <row r="2042" s="13" customFormat="1">
      <c r="A2042" s="13"/>
      <c r="B2042" s="232"/>
      <c r="C2042" s="233"/>
      <c r="D2042" s="234" t="s">
        <v>160</v>
      </c>
      <c r="E2042" s="235" t="s">
        <v>1</v>
      </c>
      <c r="F2042" s="236" t="s">
        <v>2400</v>
      </c>
      <c r="G2042" s="233"/>
      <c r="H2042" s="235" t="s">
        <v>1</v>
      </c>
      <c r="I2042" s="237"/>
      <c r="J2042" s="233"/>
      <c r="K2042" s="233"/>
      <c r="L2042" s="238"/>
      <c r="M2042" s="239"/>
      <c r="N2042" s="240"/>
      <c r="O2042" s="240"/>
      <c r="P2042" s="240"/>
      <c r="Q2042" s="240"/>
      <c r="R2042" s="240"/>
      <c r="S2042" s="240"/>
      <c r="T2042" s="241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42" t="s">
        <v>160</v>
      </c>
      <c r="AU2042" s="242" t="s">
        <v>89</v>
      </c>
      <c r="AV2042" s="13" t="s">
        <v>87</v>
      </c>
      <c r="AW2042" s="13" t="s">
        <v>34</v>
      </c>
      <c r="AX2042" s="13" t="s">
        <v>79</v>
      </c>
      <c r="AY2042" s="242" t="s">
        <v>151</v>
      </c>
    </row>
    <row r="2043" s="13" customFormat="1">
      <c r="A2043" s="13"/>
      <c r="B2043" s="232"/>
      <c r="C2043" s="233"/>
      <c r="D2043" s="234" t="s">
        <v>160</v>
      </c>
      <c r="E2043" s="235" t="s">
        <v>1</v>
      </c>
      <c r="F2043" s="236" t="s">
        <v>2401</v>
      </c>
      <c r="G2043" s="233"/>
      <c r="H2043" s="235" t="s">
        <v>1</v>
      </c>
      <c r="I2043" s="237"/>
      <c r="J2043" s="233"/>
      <c r="K2043" s="233"/>
      <c r="L2043" s="238"/>
      <c r="M2043" s="239"/>
      <c r="N2043" s="240"/>
      <c r="O2043" s="240"/>
      <c r="P2043" s="240"/>
      <c r="Q2043" s="240"/>
      <c r="R2043" s="240"/>
      <c r="S2043" s="240"/>
      <c r="T2043" s="241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42" t="s">
        <v>160</v>
      </c>
      <c r="AU2043" s="242" t="s">
        <v>89</v>
      </c>
      <c r="AV2043" s="13" t="s">
        <v>87</v>
      </c>
      <c r="AW2043" s="13" t="s">
        <v>34</v>
      </c>
      <c r="AX2043" s="13" t="s">
        <v>79</v>
      </c>
      <c r="AY2043" s="242" t="s">
        <v>151</v>
      </c>
    </row>
    <row r="2044" s="13" customFormat="1">
      <c r="A2044" s="13"/>
      <c r="B2044" s="232"/>
      <c r="C2044" s="233"/>
      <c r="D2044" s="234" t="s">
        <v>160</v>
      </c>
      <c r="E2044" s="235" t="s">
        <v>1</v>
      </c>
      <c r="F2044" s="236" t="s">
        <v>2402</v>
      </c>
      <c r="G2044" s="233"/>
      <c r="H2044" s="235" t="s">
        <v>1</v>
      </c>
      <c r="I2044" s="237"/>
      <c r="J2044" s="233"/>
      <c r="K2044" s="233"/>
      <c r="L2044" s="238"/>
      <c r="M2044" s="239"/>
      <c r="N2044" s="240"/>
      <c r="O2044" s="240"/>
      <c r="P2044" s="240"/>
      <c r="Q2044" s="240"/>
      <c r="R2044" s="240"/>
      <c r="S2044" s="240"/>
      <c r="T2044" s="241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42" t="s">
        <v>160</v>
      </c>
      <c r="AU2044" s="242" t="s">
        <v>89</v>
      </c>
      <c r="AV2044" s="13" t="s">
        <v>87</v>
      </c>
      <c r="AW2044" s="13" t="s">
        <v>34</v>
      </c>
      <c r="AX2044" s="13" t="s">
        <v>79</v>
      </c>
      <c r="AY2044" s="242" t="s">
        <v>151</v>
      </c>
    </row>
    <row r="2045" s="13" customFormat="1">
      <c r="A2045" s="13"/>
      <c r="B2045" s="232"/>
      <c r="C2045" s="233"/>
      <c r="D2045" s="234" t="s">
        <v>160</v>
      </c>
      <c r="E2045" s="235" t="s">
        <v>1</v>
      </c>
      <c r="F2045" s="236" t="s">
        <v>2417</v>
      </c>
      <c r="G2045" s="233"/>
      <c r="H2045" s="235" t="s">
        <v>1</v>
      </c>
      <c r="I2045" s="237"/>
      <c r="J2045" s="233"/>
      <c r="K2045" s="233"/>
      <c r="L2045" s="238"/>
      <c r="M2045" s="239"/>
      <c r="N2045" s="240"/>
      <c r="O2045" s="240"/>
      <c r="P2045" s="240"/>
      <c r="Q2045" s="240"/>
      <c r="R2045" s="240"/>
      <c r="S2045" s="240"/>
      <c r="T2045" s="241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T2045" s="242" t="s">
        <v>160</v>
      </c>
      <c r="AU2045" s="242" t="s">
        <v>89</v>
      </c>
      <c r="AV2045" s="13" t="s">
        <v>87</v>
      </c>
      <c r="AW2045" s="13" t="s">
        <v>34</v>
      </c>
      <c r="AX2045" s="13" t="s">
        <v>79</v>
      </c>
      <c r="AY2045" s="242" t="s">
        <v>151</v>
      </c>
    </row>
    <row r="2046" s="13" customFormat="1">
      <c r="A2046" s="13"/>
      <c r="B2046" s="232"/>
      <c r="C2046" s="233"/>
      <c r="D2046" s="234" t="s">
        <v>160</v>
      </c>
      <c r="E2046" s="235" t="s">
        <v>1</v>
      </c>
      <c r="F2046" s="236" t="s">
        <v>2418</v>
      </c>
      <c r="G2046" s="233"/>
      <c r="H2046" s="235" t="s">
        <v>1</v>
      </c>
      <c r="I2046" s="237"/>
      <c r="J2046" s="233"/>
      <c r="K2046" s="233"/>
      <c r="L2046" s="238"/>
      <c r="M2046" s="239"/>
      <c r="N2046" s="240"/>
      <c r="O2046" s="240"/>
      <c r="P2046" s="240"/>
      <c r="Q2046" s="240"/>
      <c r="R2046" s="240"/>
      <c r="S2046" s="240"/>
      <c r="T2046" s="241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T2046" s="242" t="s">
        <v>160</v>
      </c>
      <c r="AU2046" s="242" t="s">
        <v>89</v>
      </c>
      <c r="AV2046" s="13" t="s">
        <v>87</v>
      </c>
      <c r="AW2046" s="13" t="s">
        <v>34</v>
      </c>
      <c r="AX2046" s="13" t="s">
        <v>79</v>
      </c>
      <c r="AY2046" s="242" t="s">
        <v>151</v>
      </c>
    </row>
    <row r="2047" s="13" customFormat="1">
      <c r="A2047" s="13"/>
      <c r="B2047" s="232"/>
      <c r="C2047" s="233"/>
      <c r="D2047" s="234" t="s">
        <v>160</v>
      </c>
      <c r="E2047" s="235" t="s">
        <v>1</v>
      </c>
      <c r="F2047" s="236" t="s">
        <v>2404</v>
      </c>
      <c r="G2047" s="233"/>
      <c r="H2047" s="235" t="s">
        <v>1</v>
      </c>
      <c r="I2047" s="237"/>
      <c r="J2047" s="233"/>
      <c r="K2047" s="233"/>
      <c r="L2047" s="238"/>
      <c r="M2047" s="239"/>
      <c r="N2047" s="240"/>
      <c r="O2047" s="240"/>
      <c r="P2047" s="240"/>
      <c r="Q2047" s="240"/>
      <c r="R2047" s="240"/>
      <c r="S2047" s="240"/>
      <c r="T2047" s="241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42" t="s">
        <v>160</v>
      </c>
      <c r="AU2047" s="242" t="s">
        <v>89</v>
      </c>
      <c r="AV2047" s="13" t="s">
        <v>87</v>
      </c>
      <c r="AW2047" s="13" t="s">
        <v>34</v>
      </c>
      <c r="AX2047" s="13" t="s">
        <v>79</v>
      </c>
      <c r="AY2047" s="242" t="s">
        <v>151</v>
      </c>
    </row>
    <row r="2048" s="13" customFormat="1">
      <c r="A2048" s="13"/>
      <c r="B2048" s="232"/>
      <c r="C2048" s="233"/>
      <c r="D2048" s="234" t="s">
        <v>160</v>
      </c>
      <c r="E2048" s="235" t="s">
        <v>1</v>
      </c>
      <c r="F2048" s="236" t="s">
        <v>2405</v>
      </c>
      <c r="G2048" s="233"/>
      <c r="H2048" s="235" t="s">
        <v>1</v>
      </c>
      <c r="I2048" s="237"/>
      <c r="J2048" s="233"/>
      <c r="K2048" s="233"/>
      <c r="L2048" s="238"/>
      <c r="M2048" s="239"/>
      <c r="N2048" s="240"/>
      <c r="O2048" s="240"/>
      <c r="P2048" s="240"/>
      <c r="Q2048" s="240"/>
      <c r="R2048" s="240"/>
      <c r="S2048" s="240"/>
      <c r="T2048" s="241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42" t="s">
        <v>160</v>
      </c>
      <c r="AU2048" s="242" t="s">
        <v>89</v>
      </c>
      <c r="AV2048" s="13" t="s">
        <v>87</v>
      </c>
      <c r="AW2048" s="13" t="s">
        <v>34</v>
      </c>
      <c r="AX2048" s="13" t="s">
        <v>79</v>
      </c>
      <c r="AY2048" s="242" t="s">
        <v>151</v>
      </c>
    </row>
    <row r="2049" s="14" customFormat="1">
      <c r="A2049" s="14"/>
      <c r="B2049" s="243"/>
      <c r="C2049" s="244"/>
      <c r="D2049" s="234" t="s">
        <v>160</v>
      </c>
      <c r="E2049" s="245" t="s">
        <v>1</v>
      </c>
      <c r="F2049" s="246" t="s">
        <v>87</v>
      </c>
      <c r="G2049" s="244"/>
      <c r="H2049" s="247">
        <v>1</v>
      </c>
      <c r="I2049" s="248"/>
      <c r="J2049" s="244"/>
      <c r="K2049" s="244"/>
      <c r="L2049" s="249"/>
      <c r="M2049" s="250"/>
      <c r="N2049" s="251"/>
      <c r="O2049" s="251"/>
      <c r="P2049" s="251"/>
      <c r="Q2049" s="251"/>
      <c r="R2049" s="251"/>
      <c r="S2049" s="251"/>
      <c r="T2049" s="252"/>
      <c r="U2049" s="14"/>
      <c r="V2049" s="14"/>
      <c r="W2049" s="14"/>
      <c r="X2049" s="14"/>
      <c r="Y2049" s="14"/>
      <c r="Z2049" s="14"/>
      <c r="AA2049" s="14"/>
      <c r="AB2049" s="14"/>
      <c r="AC2049" s="14"/>
      <c r="AD2049" s="14"/>
      <c r="AE2049" s="14"/>
      <c r="AT2049" s="253" t="s">
        <v>160</v>
      </c>
      <c r="AU2049" s="253" t="s">
        <v>89</v>
      </c>
      <c r="AV2049" s="14" t="s">
        <v>89</v>
      </c>
      <c r="AW2049" s="14" t="s">
        <v>34</v>
      </c>
      <c r="AX2049" s="14" t="s">
        <v>87</v>
      </c>
      <c r="AY2049" s="253" t="s">
        <v>151</v>
      </c>
    </row>
    <row r="2050" s="13" customFormat="1">
      <c r="A2050" s="13"/>
      <c r="B2050" s="232"/>
      <c r="C2050" s="233"/>
      <c r="D2050" s="234" t="s">
        <v>160</v>
      </c>
      <c r="E2050" s="235" t="s">
        <v>1</v>
      </c>
      <c r="F2050" s="236" t="s">
        <v>37</v>
      </c>
      <c r="G2050" s="233"/>
      <c r="H2050" s="235" t="s">
        <v>1</v>
      </c>
      <c r="I2050" s="237"/>
      <c r="J2050" s="233"/>
      <c r="K2050" s="233"/>
      <c r="L2050" s="238"/>
      <c r="M2050" s="239"/>
      <c r="N2050" s="240"/>
      <c r="O2050" s="240"/>
      <c r="P2050" s="240"/>
      <c r="Q2050" s="240"/>
      <c r="R2050" s="240"/>
      <c r="S2050" s="240"/>
      <c r="T2050" s="241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T2050" s="242" t="s">
        <v>160</v>
      </c>
      <c r="AU2050" s="242" t="s">
        <v>89</v>
      </c>
      <c r="AV2050" s="13" t="s">
        <v>87</v>
      </c>
      <c r="AW2050" s="13" t="s">
        <v>34</v>
      </c>
      <c r="AX2050" s="13" t="s">
        <v>79</v>
      </c>
      <c r="AY2050" s="242" t="s">
        <v>151</v>
      </c>
    </row>
    <row r="2051" s="13" customFormat="1">
      <c r="A2051" s="13"/>
      <c r="B2051" s="232"/>
      <c r="C2051" s="233"/>
      <c r="D2051" s="234" t="s">
        <v>160</v>
      </c>
      <c r="E2051" s="235" t="s">
        <v>1</v>
      </c>
      <c r="F2051" s="236" t="s">
        <v>2406</v>
      </c>
      <c r="G2051" s="233"/>
      <c r="H2051" s="235" t="s">
        <v>1</v>
      </c>
      <c r="I2051" s="237"/>
      <c r="J2051" s="233"/>
      <c r="K2051" s="233"/>
      <c r="L2051" s="238"/>
      <c r="M2051" s="239"/>
      <c r="N2051" s="240"/>
      <c r="O2051" s="240"/>
      <c r="P2051" s="240"/>
      <c r="Q2051" s="240"/>
      <c r="R2051" s="240"/>
      <c r="S2051" s="240"/>
      <c r="T2051" s="241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42" t="s">
        <v>160</v>
      </c>
      <c r="AU2051" s="242" t="s">
        <v>89</v>
      </c>
      <c r="AV2051" s="13" t="s">
        <v>87</v>
      </c>
      <c r="AW2051" s="13" t="s">
        <v>34</v>
      </c>
      <c r="AX2051" s="13" t="s">
        <v>79</v>
      </c>
      <c r="AY2051" s="242" t="s">
        <v>151</v>
      </c>
    </row>
    <row r="2052" s="13" customFormat="1">
      <c r="A2052" s="13"/>
      <c r="B2052" s="232"/>
      <c r="C2052" s="233"/>
      <c r="D2052" s="234" t="s">
        <v>160</v>
      </c>
      <c r="E2052" s="235" t="s">
        <v>1</v>
      </c>
      <c r="F2052" s="236" t="s">
        <v>2407</v>
      </c>
      <c r="G2052" s="233"/>
      <c r="H2052" s="235" t="s">
        <v>1</v>
      </c>
      <c r="I2052" s="237"/>
      <c r="J2052" s="233"/>
      <c r="K2052" s="233"/>
      <c r="L2052" s="238"/>
      <c r="M2052" s="239"/>
      <c r="N2052" s="240"/>
      <c r="O2052" s="240"/>
      <c r="P2052" s="240"/>
      <c r="Q2052" s="240"/>
      <c r="R2052" s="240"/>
      <c r="S2052" s="240"/>
      <c r="T2052" s="241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42" t="s">
        <v>160</v>
      </c>
      <c r="AU2052" s="242" t="s">
        <v>89</v>
      </c>
      <c r="AV2052" s="13" t="s">
        <v>87</v>
      </c>
      <c r="AW2052" s="13" t="s">
        <v>34</v>
      </c>
      <c r="AX2052" s="13" t="s">
        <v>79</v>
      </c>
      <c r="AY2052" s="242" t="s">
        <v>151</v>
      </c>
    </row>
    <row r="2053" s="13" customFormat="1">
      <c r="A2053" s="13"/>
      <c r="B2053" s="232"/>
      <c r="C2053" s="233"/>
      <c r="D2053" s="234" t="s">
        <v>160</v>
      </c>
      <c r="E2053" s="235" t="s">
        <v>1</v>
      </c>
      <c r="F2053" s="236" t="s">
        <v>2408</v>
      </c>
      <c r="G2053" s="233"/>
      <c r="H2053" s="235" t="s">
        <v>1</v>
      </c>
      <c r="I2053" s="237"/>
      <c r="J2053" s="233"/>
      <c r="K2053" s="233"/>
      <c r="L2053" s="238"/>
      <c r="M2053" s="239"/>
      <c r="N2053" s="240"/>
      <c r="O2053" s="240"/>
      <c r="P2053" s="240"/>
      <c r="Q2053" s="240"/>
      <c r="R2053" s="240"/>
      <c r="S2053" s="240"/>
      <c r="T2053" s="241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T2053" s="242" t="s">
        <v>160</v>
      </c>
      <c r="AU2053" s="242" t="s">
        <v>89</v>
      </c>
      <c r="AV2053" s="13" t="s">
        <v>87</v>
      </c>
      <c r="AW2053" s="13" t="s">
        <v>34</v>
      </c>
      <c r="AX2053" s="13" t="s">
        <v>79</v>
      </c>
      <c r="AY2053" s="242" t="s">
        <v>151</v>
      </c>
    </row>
    <row r="2054" s="2" customFormat="1">
      <c r="A2054" s="39"/>
      <c r="B2054" s="40"/>
      <c r="C2054" s="219" t="s">
        <v>2419</v>
      </c>
      <c r="D2054" s="219" t="s">
        <v>153</v>
      </c>
      <c r="E2054" s="220" t="s">
        <v>2420</v>
      </c>
      <c r="F2054" s="221" t="s">
        <v>2421</v>
      </c>
      <c r="G2054" s="222" t="s">
        <v>232</v>
      </c>
      <c r="H2054" s="223">
        <v>3</v>
      </c>
      <c r="I2054" s="224"/>
      <c r="J2054" s="225">
        <f>ROUND(I2054*H2054,2)</f>
        <v>0</v>
      </c>
      <c r="K2054" s="221" t="s">
        <v>1</v>
      </c>
      <c r="L2054" s="45"/>
      <c r="M2054" s="226" t="s">
        <v>1</v>
      </c>
      <c r="N2054" s="227" t="s">
        <v>44</v>
      </c>
      <c r="O2054" s="92"/>
      <c r="P2054" s="228">
        <f>O2054*H2054</f>
        <v>0</v>
      </c>
      <c r="Q2054" s="228">
        <v>0</v>
      </c>
      <c r="R2054" s="228">
        <f>Q2054*H2054</f>
        <v>0</v>
      </c>
      <c r="S2054" s="228">
        <v>0</v>
      </c>
      <c r="T2054" s="229">
        <f>S2054*H2054</f>
        <v>0</v>
      </c>
      <c r="U2054" s="39"/>
      <c r="V2054" s="39"/>
      <c r="W2054" s="39"/>
      <c r="X2054" s="39"/>
      <c r="Y2054" s="39"/>
      <c r="Z2054" s="39"/>
      <c r="AA2054" s="39"/>
      <c r="AB2054" s="39"/>
      <c r="AC2054" s="39"/>
      <c r="AD2054" s="39"/>
      <c r="AE2054" s="39"/>
      <c r="AR2054" s="230" t="s">
        <v>209</v>
      </c>
      <c r="AT2054" s="230" t="s">
        <v>153</v>
      </c>
      <c r="AU2054" s="230" t="s">
        <v>89</v>
      </c>
      <c r="AY2054" s="18" t="s">
        <v>151</v>
      </c>
      <c r="BE2054" s="231">
        <f>IF(N2054="základní",J2054,0)</f>
        <v>0</v>
      </c>
      <c r="BF2054" s="231">
        <f>IF(N2054="snížená",J2054,0)</f>
        <v>0</v>
      </c>
      <c r="BG2054" s="231">
        <f>IF(N2054="zákl. přenesená",J2054,0)</f>
        <v>0</v>
      </c>
      <c r="BH2054" s="231">
        <f>IF(N2054="sníž. přenesená",J2054,0)</f>
        <v>0</v>
      </c>
      <c r="BI2054" s="231">
        <f>IF(N2054="nulová",J2054,0)</f>
        <v>0</v>
      </c>
      <c r="BJ2054" s="18" t="s">
        <v>87</v>
      </c>
      <c r="BK2054" s="231">
        <f>ROUND(I2054*H2054,2)</f>
        <v>0</v>
      </c>
      <c r="BL2054" s="18" t="s">
        <v>209</v>
      </c>
      <c r="BM2054" s="230" t="s">
        <v>2422</v>
      </c>
    </row>
    <row r="2055" s="13" customFormat="1">
      <c r="A2055" s="13"/>
      <c r="B2055" s="232"/>
      <c r="C2055" s="233"/>
      <c r="D2055" s="234" t="s">
        <v>160</v>
      </c>
      <c r="E2055" s="235" t="s">
        <v>1</v>
      </c>
      <c r="F2055" s="236" t="s">
        <v>2400</v>
      </c>
      <c r="G2055" s="233"/>
      <c r="H2055" s="235" t="s">
        <v>1</v>
      </c>
      <c r="I2055" s="237"/>
      <c r="J2055" s="233"/>
      <c r="K2055" s="233"/>
      <c r="L2055" s="238"/>
      <c r="M2055" s="239"/>
      <c r="N2055" s="240"/>
      <c r="O2055" s="240"/>
      <c r="P2055" s="240"/>
      <c r="Q2055" s="240"/>
      <c r="R2055" s="240"/>
      <c r="S2055" s="240"/>
      <c r="T2055" s="241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42" t="s">
        <v>160</v>
      </c>
      <c r="AU2055" s="242" t="s">
        <v>89</v>
      </c>
      <c r="AV2055" s="13" t="s">
        <v>87</v>
      </c>
      <c r="AW2055" s="13" t="s">
        <v>34</v>
      </c>
      <c r="AX2055" s="13" t="s">
        <v>79</v>
      </c>
      <c r="AY2055" s="242" t="s">
        <v>151</v>
      </c>
    </row>
    <row r="2056" s="13" customFormat="1">
      <c r="A2056" s="13"/>
      <c r="B2056" s="232"/>
      <c r="C2056" s="233"/>
      <c r="D2056" s="234" t="s">
        <v>160</v>
      </c>
      <c r="E2056" s="235" t="s">
        <v>1</v>
      </c>
      <c r="F2056" s="236" t="s">
        <v>2423</v>
      </c>
      <c r="G2056" s="233"/>
      <c r="H2056" s="235" t="s">
        <v>1</v>
      </c>
      <c r="I2056" s="237"/>
      <c r="J2056" s="233"/>
      <c r="K2056" s="233"/>
      <c r="L2056" s="238"/>
      <c r="M2056" s="239"/>
      <c r="N2056" s="240"/>
      <c r="O2056" s="240"/>
      <c r="P2056" s="240"/>
      <c r="Q2056" s="240"/>
      <c r="R2056" s="240"/>
      <c r="S2056" s="240"/>
      <c r="T2056" s="241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42" t="s">
        <v>160</v>
      </c>
      <c r="AU2056" s="242" t="s">
        <v>89</v>
      </c>
      <c r="AV2056" s="13" t="s">
        <v>87</v>
      </c>
      <c r="AW2056" s="13" t="s">
        <v>34</v>
      </c>
      <c r="AX2056" s="13" t="s">
        <v>79</v>
      </c>
      <c r="AY2056" s="242" t="s">
        <v>151</v>
      </c>
    </row>
    <row r="2057" s="13" customFormat="1">
      <c r="A2057" s="13"/>
      <c r="B2057" s="232"/>
      <c r="C2057" s="233"/>
      <c r="D2057" s="234" t="s">
        <v>160</v>
      </c>
      <c r="E2057" s="235" t="s">
        <v>1</v>
      </c>
      <c r="F2057" s="236" t="s">
        <v>2418</v>
      </c>
      <c r="G2057" s="233"/>
      <c r="H2057" s="235" t="s">
        <v>1</v>
      </c>
      <c r="I2057" s="237"/>
      <c r="J2057" s="233"/>
      <c r="K2057" s="233"/>
      <c r="L2057" s="238"/>
      <c r="M2057" s="239"/>
      <c r="N2057" s="240"/>
      <c r="O2057" s="240"/>
      <c r="P2057" s="240"/>
      <c r="Q2057" s="240"/>
      <c r="R2057" s="240"/>
      <c r="S2057" s="240"/>
      <c r="T2057" s="241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42" t="s">
        <v>160</v>
      </c>
      <c r="AU2057" s="242" t="s">
        <v>89</v>
      </c>
      <c r="AV2057" s="13" t="s">
        <v>87</v>
      </c>
      <c r="AW2057" s="13" t="s">
        <v>34</v>
      </c>
      <c r="AX2057" s="13" t="s">
        <v>79</v>
      </c>
      <c r="AY2057" s="242" t="s">
        <v>151</v>
      </c>
    </row>
    <row r="2058" s="13" customFormat="1">
      <c r="A2058" s="13"/>
      <c r="B2058" s="232"/>
      <c r="C2058" s="233"/>
      <c r="D2058" s="234" t="s">
        <v>160</v>
      </c>
      <c r="E2058" s="235" t="s">
        <v>1</v>
      </c>
      <c r="F2058" s="236" t="s">
        <v>2424</v>
      </c>
      <c r="G2058" s="233"/>
      <c r="H2058" s="235" t="s">
        <v>1</v>
      </c>
      <c r="I2058" s="237"/>
      <c r="J2058" s="233"/>
      <c r="K2058" s="233"/>
      <c r="L2058" s="238"/>
      <c r="M2058" s="239"/>
      <c r="N2058" s="240"/>
      <c r="O2058" s="240"/>
      <c r="P2058" s="240"/>
      <c r="Q2058" s="240"/>
      <c r="R2058" s="240"/>
      <c r="S2058" s="240"/>
      <c r="T2058" s="241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T2058" s="242" t="s">
        <v>160</v>
      </c>
      <c r="AU2058" s="242" t="s">
        <v>89</v>
      </c>
      <c r="AV2058" s="13" t="s">
        <v>87</v>
      </c>
      <c r="AW2058" s="13" t="s">
        <v>34</v>
      </c>
      <c r="AX2058" s="13" t="s">
        <v>79</v>
      </c>
      <c r="AY2058" s="242" t="s">
        <v>151</v>
      </c>
    </row>
    <row r="2059" s="13" customFormat="1">
      <c r="A2059" s="13"/>
      <c r="B2059" s="232"/>
      <c r="C2059" s="233"/>
      <c r="D2059" s="234" t="s">
        <v>160</v>
      </c>
      <c r="E2059" s="235" t="s">
        <v>1</v>
      </c>
      <c r="F2059" s="236" t="s">
        <v>2425</v>
      </c>
      <c r="G2059" s="233"/>
      <c r="H2059" s="235" t="s">
        <v>1</v>
      </c>
      <c r="I2059" s="237"/>
      <c r="J2059" s="233"/>
      <c r="K2059" s="233"/>
      <c r="L2059" s="238"/>
      <c r="M2059" s="239"/>
      <c r="N2059" s="240"/>
      <c r="O2059" s="240"/>
      <c r="P2059" s="240"/>
      <c r="Q2059" s="240"/>
      <c r="R2059" s="240"/>
      <c r="S2059" s="240"/>
      <c r="T2059" s="241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T2059" s="242" t="s">
        <v>160</v>
      </c>
      <c r="AU2059" s="242" t="s">
        <v>89</v>
      </c>
      <c r="AV2059" s="13" t="s">
        <v>87</v>
      </c>
      <c r="AW2059" s="13" t="s">
        <v>34</v>
      </c>
      <c r="AX2059" s="13" t="s">
        <v>79</v>
      </c>
      <c r="AY2059" s="242" t="s">
        <v>151</v>
      </c>
    </row>
    <row r="2060" s="13" customFormat="1">
      <c r="A2060" s="13"/>
      <c r="B2060" s="232"/>
      <c r="C2060" s="233"/>
      <c r="D2060" s="234" t="s">
        <v>160</v>
      </c>
      <c r="E2060" s="235" t="s">
        <v>1</v>
      </c>
      <c r="F2060" s="236" t="s">
        <v>2404</v>
      </c>
      <c r="G2060" s="233"/>
      <c r="H2060" s="235" t="s">
        <v>1</v>
      </c>
      <c r="I2060" s="237"/>
      <c r="J2060" s="233"/>
      <c r="K2060" s="233"/>
      <c r="L2060" s="238"/>
      <c r="M2060" s="239"/>
      <c r="N2060" s="240"/>
      <c r="O2060" s="240"/>
      <c r="P2060" s="240"/>
      <c r="Q2060" s="240"/>
      <c r="R2060" s="240"/>
      <c r="S2060" s="240"/>
      <c r="T2060" s="241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42" t="s">
        <v>160</v>
      </c>
      <c r="AU2060" s="242" t="s">
        <v>89</v>
      </c>
      <c r="AV2060" s="13" t="s">
        <v>87</v>
      </c>
      <c r="AW2060" s="13" t="s">
        <v>34</v>
      </c>
      <c r="AX2060" s="13" t="s">
        <v>79</v>
      </c>
      <c r="AY2060" s="242" t="s">
        <v>151</v>
      </c>
    </row>
    <row r="2061" s="13" customFormat="1">
      <c r="A2061" s="13"/>
      <c r="B2061" s="232"/>
      <c r="C2061" s="233"/>
      <c r="D2061" s="234" t="s">
        <v>160</v>
      </c>
      <c r="E2061" s="235" t="s">
        <v>1</v>
      </c>
      <c r="F2061" s="236" t="s">
        <v>2405</v>
      </c>
      <c r="G2061" s="233"/>
      <c r="H2061" s="235" t="s">
        <v>1</v>
      </c>
      <c r="I2061" s="237"/>
      <c r="J2061" s="233"/>
      <c r="K2061" s="233"/>
      <c r="L2061" s="238"/>
      <c r="M2061" s="239"/>
      <c r="N2061" s="240"/>
      <c r="O2061" s="240"/>
      <c r="P2061" s="240"/>
      <c r="Q2061" s="240"/>
      <c r="R2061" s="240"/>
      <c r="S2061" s="240"/>
      <c r="T2061" s="241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T2061" s="242" t="s">
        <v>160</v>
      </c>
      <c r="AU2061" s="242" t="s">
        <v>89</v>
      </c>
      <c r="AV2061" s="13" t="s">
        <v>87</v>
      </c>
      <c r="AW2061" s="13" t="s">
        <v>34</v>
      </c>
      <c r="AX2061" s="13" t="s">
        <v>79</v>
      </c>
      <c r="AY2061" s="242" t="s">
        <v>151</v>
      </c>
    </row>
    <row r="2062" s="14" customFormat="1">
      <c r="A2062" s="14"/>
      <c r="B2062" s="243"/>
      <c r="C2062" s="244"/>
      <c r="D2062" s="234" t="s">
        <v>160</v>
      </c>
      <c r="E2062" s="245" t="s">
        <v>1</v>
      </c>
      <c r="F2062" s="246" t="s">
        <v>176</v>
      </c>
      <c r="G2062" s="244"/>
      <c r="H2062" s="247">
        <v>3</v>
      </c>
      <c r="I2062" s="248"/>
      <c r="J2062" s="244"/>
      <c r="K2062" s="244"/>
      <c r="L2062" s="249"/>
      <c r="M2062" s="250"/>
      <c r="N2062" s="251"/>
      <c r="O2062" s="251"/>
      <c r="P2062" s="251"/>
      <c r="Q2062" s="251"/>
      <c r="R2062" s="251"/>
      <c r="S2062" s="251"/>
      <c r="T2062" s="252"/>
      <c r="U2062" s="14"/>
      <c r="V2062" s="14"/>
      <c r="W2062" s="14"/>
      <c r="X2062" s="14"/>
      <c r="Y2062" s="14"/>
      <c r="Z2062" s="14"/>
      <c r="AA2062" s="14"/>
      <c r="AB2062" s="14"/>
      <c r="AC2062" s="14"/>
      <c r="AD2062" s="14"/>
      <c r="AE2062" s="14"/>
      <c r="AT2062" s="253" t="s">
        <v>160</v>
      </c>
      <c r="AU2062" s="253" t="s">
        <v>89</v>
      </c>
      <c r="AV2062" s="14" t="s">
        <v>89</v>
      </c>
      <c r="AW2062" s="14" t="s">
        <v>34</v>
      </c>
      <c r="AX2062" s="14" t="s">
        <v>87</v>
      </c>
      <c r="AY2062" s="253" t="s">
        <v>151</v>
      </c>
    </row>
    <row r="2063" s="13" customFormat="1">
      <c r="A2063" s="13"/>
      <c r="B2063" s="232"/>
      <c r="C2063" s="233"/>
      <c r="D2063" s="234" t="s">
        <v>160</v>
      </c>
      <c r="E2063" s="235" t="s">
        <v>1</v>
      </c>
      <c r="F2063" s="236" t="s">
        <v>37</v>
      </c>
      <c r="G2063" s="233"/>
      <c r="H2063" s="235" t="s">
        <v>1</v>
      </c>
      <c r="I2063" s="237"/>
      <c r="J2063" s="233"/>
      <c r="K2063" s="233"/>
      <c r="L2063" s="238"/>
      <c r="M2063" s="239"/>
      <c r="N2063" s="240"/>
      <c r="O2063" s="240"/>
      <c r="P2063" s="240"/>
      <c r="Q2063" s="240"/>
      <c r="R2063" s="240"/>
      <c r="S2063" s="240"/>
      <c r="T2063" s="241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T2063" s="242" t="s">
        <v>160</v>
      </c>
      <c r="AU2063" s="242" t="s">
        <v>89</v>
      </c>
      <c r="AV2063" s="13" t="s">
        <v>87</v>
      </c>
      <c r="AW2063" s="13" t="s">
        <v>34</v>
      </c>
      <c r="AX2063" s="13" t="s">
        <v>79</v>
      </c>
      <c r="AY2063" s="242" t="s">
        <v>151</v>
      </c>
    </row>
    <row r="2064" s="13" customFormat="1">
      <c r="A2064" s="13"/>
      <c r="B2064" s="232"/>
      <c r="C2064" s="233"/>
      <c r="D2064" s="234" t="s">
        <v>160</v>
      </c>
      <c r="E2064" s="235" t="s">
        <v>1</v>
      </c>
      <c r="F2064" s="236" t="s">
        <v>2406</v>
      </c>
      <c r="G2064" s="233"/>
      <c r="H2064" s="235" t="s">
        <v>1</v>
      </c>
      <c r="I2064" s="237"/>
      <c r="J2064" s="233"/>
      <c r="K2064" s="233"/>
      <c r="L2064" s="238"/>
      <c r="M2064" s="239"/>
      <c r="N2064" s="240"/>
      <c r="O2064" s="240"/>
      <c r="P2064" s="240"/>
      <c r="Q2064" s="240"/>
      <c r="R2064" s="240"/>
      <c r="S2064" s="240"/>
      <c r="T2064" s="241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42" t="s">
        <v>160</v>
      </c>
      <c r="AU2064" s="242" t="s">
        <v>89</v>
      </c>
      <c r="AV2064" s="13" t="s">
        <v>87</v>
      </c>
      <c r="AW2064" s="13" t="s">
        <v>34</v>
      </c>
      <c r="AX2064" s="13" t="s">
        <v>79</v>
      </c>
      <c r="AY2064" s="242" t="s">
        <v>151</v>
      </c>
    </row>
    <row r="2065" s="13" customFormat="1">
      <c r="A2065" s="13"/>
      <c r="B2065" s="232"/>
      <c r="C2065" s="233"/>
      <c r="D2065" s="234" t="s">
        <v>160</v>
      </c>
      <c r="E2065" s="235" t="s">
        <v>1</v>
      </c>
      <c r="F2065" s="236" t="s">
        <v>2407</v>
      </c>
      <c r="G2065" s="233"/>
      <c r="H2065" s="235" t="s">
        <v>1</v>
      </c>
      <c r="I2065" s="237"/>
      <c r="J2065" s="233"/>
      <c r="K2065" s="233"/>
      <c r="L2065" s="238"/>
      <c r="M2065" s="239"/>
      <c r="N2065" s="240"/>
      <c r="O2065" s="240"/>
      <c r="P2065" s="240"/>
      <c r="Q2065" s="240"/>
      <c r="R2065" s="240"/>
      <c r="S2065" s="240"/>
      <c r="T2065" s="241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T2065" s="242" t="s">
        <v>160</v>
      </c>
      <c r="AU2065" s="242" t="s">
        <v>89</v>
      </c>
      <c r="AV2065" s="13" t="s">
        <v>87</v>
      </c>
      <c r="AW2065" s="13" t="s">
        <v>34</v>
      </c>
      <c r="AX2065" s="13" t="s">
        <v>79</v>
      </c>
      <c r="AY2065" s="242" t="s">
        <v>151</v>
      </c>
    </row>
    <row r="2066" s="13" customFormat="1">
      <c r="A2066" s="13"/>
      <c r="B2066" s="232"/>
      <c r="C2066" s="233"/>
      <c r="D2066" s="234" t="s">
        <v>160</v>
      </c>
      <c r="E2066" s="235" t="s">
        <v>1</v>
      </c>
      <c r="F2066" s="236" t="s">
        <v>2408</v>
      </c>
      <c r="G2066" s="233"/>
      <c r="H2066" s="235" t="s">
        <v>1</v>
      </c>
      <c r="I2066" s="237"/>
      <c r="J2066" s="233"/>
      <c r="K2066" s="233"/>
      <c r="L2066" s="238"/>
      <c r="M2066" s="239"/>
      <c r="N2066" s="240"/>
      <c r="O2066" s="240"/>
      <c r="P2066" s="240"/>
      <c r="Q2066" s="240"/>
      <c r="R2066" s="240"/>
      <c r="S2066" s="240"/>
      <c r="T2066" s="241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42" t="s">
        <v>160</v>
      </c>
      <c r="AU2066" s="242" t="s">
        <v>89</v>
      </c>
      <c r="AV2066" s="13" t="s">
        <v>87</v>
      </c>
      <c r="AW2066" s="13" t="s">
        <v>34</v>
      </c>
      <c r="AX2066" s="13" t="s">
        <v>79</v>
      </c>
      <c r="AY2066" s="242" t="s">
        <v>151</v>
      </c>
    </row>
    <row r="2067" s="2" customFormat="1">
      <c r="A2067" s="39"/>
      <c r="B2067" s="40"/>
      <c r="C2067" s="219" t="s">
        <v>2426</v>
      </c>
      <c r="D2067" s="219" t="s">
        <v>153</v>
      </c>
      <c r="E2067" s="220" t="s">
        <v>2427</v>
      </c>
      <c r="F2067" s="221" t="s">
        <v>2428</v>
      </c>
      <c r="G2067" s="222" t="s">
        <v>232</v>
      </c>
      <c r="H2067" s="223">
        <v>7</v>
      </c>
      <c r="I2067" s="224"/>
      <c r="J2067" s="225">
        <f>ROUND(I2067*H2067,2)</f>
        <v>0</v>
      </c>
      <c r="K2067" s="221" t="s">
        <v>1</v>
      </c>
      <c r="L2067" s="45"/>
      <c r="M2067" s="226" t="s">
        <v>1</v>
      </c>
      <c r="N2067" s="227" t="s">
        <v>44</v>
      </c>
      <c r="O2067" s="92"/>
      <c r="P2067" s="228">
        <f>O2067*H2067</f>
        <v>0</v>
      </c>
      <c r="Q2067" s="228">
        <v>0</v>
      </c>
      <c r="R2067" s="228">
        <f>Q2067*H2067</f>
        <v>0</v>
      </c>
      <c r="S2067" s="228">
        <v>0</v>
      </c>
      <c r="T2067" s="229">
        <f>S2067*H2067</f>
        <v>0</v>
      </c>
      <c r="U2067" s="39"/>
      <c r="V2067" s="39"/>
      <c r="W2067" s="39"/>
      <c r="X2067" s="39"/>
      <c r="Y2067" s="39"/>
      <c r="Z2067" s="39"/>
      <c r="AA2067" s="39"/>
      <c r="AB2067" s="39"/>
      <c r="AC2067" s="39"/>
      <c r="AD2067" s="39"/>
      <c r="AE2067" s="39"/>
      <c r="AR2067" s="230" t="s">
        <v>209</v>
      </c>
      <c r="AT2067" s="230" t="s">
        <v>153</v>
      </c>
      <c r="AU2067" s="230" t="s">
        <v>89</v>
      </c>
      <c r="AY2067" s="18" t="s">
        <v>151</v>
      </c>
      <c r="BE2067" s="231">
        <f>IF(N2067="základní",J2067,0)</f>
        <v>0</v>
      </c>
      <c r="BF2067" s="231">
        <f>IF(N2067="snížená",J2067,0)</f>
        <v>0</v>
      </c>
      <c r="BG2067" s="231">
        <f>IF(N2067="zákl. přenesená",J2067,0)</f>
        <v>0</v>
      </c>
      <c r="BH2067" s="231">
        <f>IF(N2067="sníž. přenesená",J2067,0)</f>
        <v>0</v>
      </c>
      <c r="BI2067" s="231">
        <f>IF(N2067="nulová",J2067,0)</f>
        <v>0</v>
      </c>
      <c r="BJ2067" s="18" t="s">
        <v>87</v>
      </c>
      <c r="BK2067" s="231">
        <f>ROUND(I2067*H2067,2)</f>
        <v>0</v>
      </c>
      <c r="BL2067" s="18" t="s">
        <v>209</v>
      </c>
      <c r="BM2067" s="230" t="s">
        <v>2429</v>
      </c>
    </row>
    <row r="2068" s="13" customFormat="1">
      <c r="A2068" s="13"/>
      <c r="B2068" s="232"/>
      <c r="C2068" s="233"/>
      <c r="D2068" s="234" t="s">
        <v>160</v>
      </c>
      <c r="E2068" s="235" t="s">
        <v>1</v>
      </c>
      <c r="F2068" s="236" t="s">
        <v>2400</v>
      </c>
      <c r="G2068" s="233"/>
      <c r="H2068" s="235" t="s">
        <v>1</v>
      </c>
      <c r="I2068" s="237"/>
      <c r="J2068" s="233"/>
      <c r="K2068" s="233"/>
      <c r="L2068" s="238"/>
      <c r="M2068" s="239"/>
      <c r="N2068" s="240"/>
      <c r="O2068" s="240"/>
      <c r="P2068" s="240"/>
      <c r="Q2068" s="240"/>
      <c r="R2068" s="240"/>
      <c r="S2068" s="240"/>
      <c r="T2068" s="241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42" t="s">
        <v>160</v>
      </c>
      <c r="AU2068" s="242" t="s">
        <v>89</v>
      </c>
      <c r="AV2068" s="13" t="s">
        <v>87</v>
      </c>
      <c r="AW2068" s="13" t="s">
        <v>34</v>
      </c>
      <c r="AX2068" s="13" t="s">
        <v>79</v>
      </c>
      <c r="AY2068" s="242" t="s">
        <v>151</v>
      </c>
    </row>
    <row r="2069" s="13" customFormat="1">
      <c r="A2069" s="13"/>
      <c r="B2069" s="232"/>
      <c r="C2069" s="233"/>
      <c r="D2069" s="234" t="s">
        <v>160</v>
      </c>
      <c r="E2069" s="235" t="s">
        <v>1</v>
      </c>
      <c r="F2069" s="236" t="s">
        <v>2430</v>
      </c>
      <c r="G2069" s="233"/>
      <c r="H2069" s="235" t="s">
        <v>1</v>
      </c>
      <c r="I2069" s="237"/>
      <c r="J2069" s="233"/>
      <c r="K2069" s="233"/>
      <c r="L2069" s="238"/>
      <c r="M2069" s="239"/>
      <c r="N2069" s="240"/>
      <c r="O2069" s="240"/>
      <c r="P2069" s="240"/>
      <c r="Q2069" s="240"/>
      <c r="R2069" s="240"/>
      <c r="S2069" s="240"/>
      <c r="T2069" s="241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T2069" s="242" t="s">
        <v>160</v>
      </c>
      <c r="AU2069" s="242" t="s">
        <v>89</v>
      </c>
      <c r="AV2069" s="13" t="s">
        <v>87</v>
      </c>
      <c r="AW2069" s="13" t="s">
        <v>34</v>
      </c>
      <c r="AX2069" s="13" t="s">
        <v>79</v>
      </c>
      <c r="AY2069" s="242" t="s">
        <v>151</v>
      </c>
    </row>
    <row r="2070" s="13" customFormat="1">
      <c r="A2070" s="13"/>
      <c r="B2070" s="232"/>
      <c r="C2070" s="233"/>
      <c r="D2070" s="234" t="s">
        <v>160</v>
      </c>
      <c r="E2070" s="235" t="s">
        <v>1</v>
      </c>
      <c r="F2070" s="236" t="s">
        <v>2425</v>
      </c>
      <c r="G2070" s="233"/>
      <c r="H2070" s="235" t="s">
        <v>1</v>
      </c>
      <c r="I2070" s="237"/>
      <c r="J2070" s="233"/>
      <c r="K2070" s="233"/>
      <c r="L2070" s="238"/>
      <c r="M2070" s="239"/>
      <c r="N2070" s="240"/>
      <c r="O2070" s="240"/>
      <c r="P2070" s="240"/>
      <c r="Q2070" s="240"/>
      <c r="R2070" s="240"/>
      <c r="S2070" s="240"/>
      <c r="T2070" s="241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42" t="s">
        <v>160</v>
      </c>
      <c r="AU2070" s="242" t="s">
        <v>89</v>
      </c>
      <c r="AV2070" s="13" t="s">
        <v>87</v>
      </c>
      <c r="AW2070" s="13" t="s">
        <v>34</v>
      </c>
      <c r="AX2070" s="13" t="s">
        <v>79</v>
      </c>
      <c r="AY2070" s="242" t="s">
        <v>151</v>
      </c>
    </row>
    <row r="2071" s="13" customFormat="1">
      <c r="A2071" s="13"/>
      <c r="B2071" s="232"/>
      <c r="C2071" s="233"/>
      <c r="D2071" s="234" t="s">
        <v>160</v>
      </c>
      <c r="E2071" s="235" t="s">
        <v>1</v>
      </c>
      <c r="F2071" s="236" t="s">
        <v>2417</v>
      </c>
      <c r="G2071" s="233"/>
      <c r="H2071" s="235" t="s">
        <v>1</v>
      </c>
      <c r="I2071" s="237"/>
      <c r="J2071" s="233"/>
      <c r="K2071" s="233"/>
      <c r="L2071" s="238"/>
      <c r="M2071" s="239"/>
      <c r="N2071" s="240"/>
      <c r="O2071" s="240"/>
      <c r="P2071" s="240"/>
      <c r="Q2071" s="240"/>
      <c r="R2071" s="240"/>
      <c r="S2071" s="240"/>
      <c r="T2071" s="241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42" t="s">
        <v>160</v>
      </c>
      <c r="AU2071" s="242" t="s">
        <v>89</v>
      </c>
      <c r="AV2071" s="13" t="s">
        <v>87</v>
      </c>
      <c r="AW2071" s="13" t="s">
        <v>34</v>
      </c>
      <c r="AX2071" s="13" t="s">
        <v>79</v>
      </c>
      <c r="AY2071" s="242" t="s">
        <v>151</v>
      </c>
    </row>
    <row r="2072" s="13" customFormat="1">
      <c r="A2072" s="13"/>
      <c r="B2072" s="232"/>
      <c r="C2072" s="233"/>
      <c r="D2072" s="234" t="s">
        <v>160</v>
      </c>
      <c r="E2072" s="235" t="s">
        <v>1</v>
      </c>
      <c r="F2072" s="236" t="s">
        <v>2418</v>
      </c>
      <c r="G2072" s="233"/>
      <c r="H2072" s="235" t="s">
        <v>1</v>
      </c>
      <c r="I2072" s="237"/>
      <c r="J2072" s="233"/>
      <c r="K2072" s="233"/>
      <c r="L2072" s="238"/>
      <c r="M2072" s="239"/>
      <c r="N2072" s="240"/>
      <c r="O2072" s="240"/>
      <c r="P2072" s="240"/>
      <c r="Q2072" s="240"/>
      <c r="R2072" s="240"/>
      <c r="S2072" s="240"/>
      <c r="T2072" s="241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T2072" s="242" t="s">
        <v>160</v>
      </c>
      <c r="AU2072" s="242" t="s">
        <v>89</v>
      </c>
      <c r="AV2072" s="13" t="s">
        <v>87</v>
      </c>
      <c r="AW2072" s="13" t="s">
        <v>34</v>
      </c>
      <c r="AX2072" s="13" t="s">
        <v>79</v>
      </c>
      <c r="AY2072" s="242" t="s">
        <v>151</v>
      </c>
    </row>
    <row r="2073" s="13" customFormat="1">
      <c r="A2073" s="13"/>
      <c r="B2073" s="232"/>
      <c r="C2073" s="233"/>
      <c r="D2073" s="234" t="s">
        <v>160</v>
      </c>
      <c r="E2073" s="235" t="s">
        <v>1</v>
      </c>
      <c r="F2073" s="236" t="s">
        <v>2404</v>
      </c>
      <c r="G2073" s="233"/>
      <c r="H2073" s="235" t="s">
        <v>1</v>
      </c>
      <c r="I2073" s="237"/>
      <c r="J2073" s="233"/>
      <c r="K2073" s="233"/>
      <c r="L2073" s="238"/>
      <c r="M2073" s="239"/>
      <c r="N2073" s="240"/>
      <c r="O2073" s="240"/>
      <c r="P2073" s="240"/>
      <c r="Q2073" s="240"/>
      <c r="R2073" s="240"/>
      <c r="S2073" s="240"/>
      <c r="T2073" s="241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T2073" s="242" t="s">
        <v>160</v>
      </c>
      <c r="AU2073" s="242" t="s">
        <v>89</v>
      </c>
      <c r="AV2073" s="13" t="s">
        <v>87</v>
      </c>
      <c r="AW2073" s="13" t="s">
        <v>34</v>
      </c>
      <c r="AX2073" s="13" t="s">
        <v>79</v>
      </c>
      <c r="AY2073" s="242" t="s">
        <v>151</v>
      </c>
    </row>
    <row r="2074" s="13" customFormat="1">
      <c r="A2074" s="13"/>
      <c r="B2074" s="232"/>
      <c r="C2074" s="233"/>
      <c r="D2074" s="234" t="s">
        <v>160</v>
      </c>
      <c r="E2074" s="235" t="s">
        <v>1</v>
      </c>
      <c r="F2074" s="236" t="s">
        <v>2431</v>
      </c>
      <c r="G2074" s="233"/>
      <c r="H2074" s="235" t="s">
        <v>1</v>
      </c>
      <c r="I2074" s="237"/>
      <c r="J2074" s="233"/>
      <c r="K2074" s="233"/>
      <c r="L2074" s="238"/>
      <c r="M2074" s="239"/>
      <c r="N2074" s="240"/>
      <c r="O2074" s="240"/>
      <c r="P2074" s="240"/>
      <c r="Q2074" s="240"/>
      <c r="R2074" s="240"/>
      <c r="S2074" s="240"/>
      <c r="T2074" s="241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42" t="s">
        <v>160</v>
      </c>
      <c r="AU2074" s="242" t="s">
        <v>89</v>
      </c>
      <c r="AV2074" s="13" t="s">
        <v>87</v>
      </c>
      <c r="AW2074" s="13" t="s">
        <v>34</v>
      </c>
      <c r="AX2074" s="13" t="s">
        <v>79</v>
      </c>
      <c r="AY2074" s="242" t="s">
        <v>151</v>
      </c>
    </row>
    <row r="2075" s="14" customFormat="1">
      <c r="A2075" s="14"/>
      <c r="B2075" s="243"/>
      <c r="C2075" s="244"/>
      <c r="D2075" s="234" t="s">
        <v>160</v>
      </c>
      <c r="E2075" s="245" t="s">
        <v>1</v>
      </c>
      <c r="F2075" s="246" t="s">
        <v>205</v>
      </c>
      <c r="G2075" s="244"/>
      <c r="H2075" s="247">
        <v>7</v>
      </c>
      <c r="I2075" s="248"/>
      <c r="J2075" s="244"/>
      <c r="K2075" s="244"/>
      <c r="L2075" s="249"/>
      <c r="M2075" s="250"/>
      <c r="N2075" s="251"/>
      <c r="O2075" s="251"/>
      <c r="P2075" s="251"/>
      <c r="Q2075" s="251"/>
      <c r="R2075" s="251"/>
      <c r="S2075" s="251"/>
      <c r="T2075" s="252"/>
      <c r="U2075" s="14"/>
      <c r="V2075" s="14"/>
      <c r="W2075" s="14"/>
      <c r="X2075" s="14"/>
      <c r="Y2075" s="14"/>
      <c r="Z2075" s="14"/>
      <c r="AA2075" s="14"/>
      <c r="AB2075" s="14"/>
      <c r="AC2075" s="14"/>
      <c r="AD2075" s="14"/>
      <c r="AE2075" s="14"/>
      <c r="AT2075" s="253" t="s">
        <v>160</v>
      </c>
      <c r="AU2075" s="253" t="s">
        <v>89</v>
      </c>
      <c r="AV2075" s="14" t="s">
        <v>89</v>
      </c>
      <c r="AW2075" s="14" t="s">
        <v>34</v>
      </c>
      <c r="AX2075" s="14" t="s">
        <v>87</v>
      </c>
      <c r="AY2075" s="253" t="s">
        <v>151</v>
      </c>
    </row>
    <row r="2076" s="13" customFormat="1">
      <c r="A2076" s="13"/>
      <c r="B2076" s="232"/>
      <c r="C2076" s="233"/>
      <c r="D2076" s="234" t="s">
        <v>160</v>
      </c>
      <c r="E2076" s="235" t="s">
        <v>1</v>
      </c>
      <c r="F2076" s="236" t="s">
        <v>37</v>
      </c>
      <c r="G2076" s="233"/>
      <c r="H2076" s="235" t="s">
        <v>1</v>
      </c>
      <c r="I2076" s="237"/>
      <c r="J2076" s="233"/>
      <c r="K2076" s="233"/>
      <c r="L2076" s="238"/>
      <c r="M2076" s="239"/>
      <c r="N2076" s="240"/>
      <c r="O2076" s="240"/>
      <c r="P2076" s="240"/>
      <c r="Q2076" s="240"/>
      <c r="R2076" s="240"/>
      <c r="S2076" s="240"/>
      <c r="T2076" s="241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T2076" s="242" t="s">
        <v>160</v>
      </c>
      <c r="AU2076" s="242" t="s">
        <v>89</v>
      </c>
      <c r="AV2076" s="13" t="s">
        <v>87</v>
      </c>
      <c r="AW2076" s="13" t="s">
        <v>34</v>
      </c>
      <c r="AX2076" s="13" t="s">
        <v>79</v>
      </c>
      <c r="AY2076" s="242" t="s">
        <v>151</v>
      </c>
    </row>
    <row r="2077" s="13" customFormat="1">
      <c r="A2077" s="13"/>
      <c r="B2077" s="232"/>
      <c r="C2077" s="233"/>
      <c r="D2077" s="234" t="s">
        <v>160</v>
      </c>
      <c r="E2077" s="235" t="s">
        <v>1</v>
      </c>
      <c r="F2077" s="236" t="s">
        <v>2406</v>
      </c>
      <c r="G2077" s="233"/>
      <c r="H2077" s="235" t="s">
        <v>1</v>
      </c>
      <c r="I2077" s="237"/>
      <c r="J2077" s="233"/>
      <c r="K2077" s="233"/>
      <c r="L2077" s="238"/>
      <c r="M2077" s="239"/>
      <c r="N2077" s="240"/>
      <c r="O2077" s="240"/>
      <c r="P2077" s="240"/>
      <c r="Q2077" s="240"/>
      <c r="R2077" s="240"/>
      <c r="S2077" s="240"/>
      <c r="T2077" s="241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42" t="s">
        <v>160</v>
      </c>
      <c r="AU2077" s="242" t="s">
        <v>89</v>
      </c>
      <c r="AV2077" s="13" t="s">
        <v>87</v>
      </c>
      <c r="AW2077" s="13" t="s">
        <v>34</v>
      </c>
      <c r="AX2077" s="13" t="s">
        <v>79</v>
      </c>
      <c r="AY2077" s="242" t="s">
        <v>151</v>
      </c>
    </row>
    <row r="2078" s="13" customFormat="1">
      <c r="A2078" s="13"/>
      <c r="B2078" s="232"/>
      <c r="C2078" s="233"/>
      <c r="D2078" s="234" t="s">
        <v>160</v>
      </c>
      <c r="E2078" s="235" t="s">
        <v>1</v>
      </c>
      <c r="F2078" s="236" t="s">
        <v>2407</v>
      </c>
      <c r="G2078" s="233"/>
      <c r="H2078" s="235" t="s">
        <v>1</v>
      </c>
      <c r="I2078" s="237"/>
      <c r="J2078" s="233"/>
      <c r="K2078" s="233"/>
      <c r="L2078" s="238"/>
      <c r="M2078" s="239"/>
      <c r="N2078" s="240"/>
      <c r="O2078" s="240"/>
      <c r="P2078" s="240"/>
      <c r="Q2078" s="240"/>
      <c r="R2078" s="240"/>
      <c r="S2078" s="240"/>
      <c r="T2078" s="241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42" t="s">
        <v>160</v>
      </c>
      <c r="AU2078" s="242" t="s">
        <v>89</v>
      </c>
      <c r="AV2078" s="13" t="s">
        <v>87</v>
      </c>
      <c r="AW2078" s="13" t="s">
        <v>34</v>
      </c>
      <c r="AX2078" s="13" t="s">
        <v>79</v>
      </c>
      <c r="AY2078" s="242" t="s">
        <v>151</v>
      </c>
    </row>
    <row r="2079" s="13" customFormat="1">
      <c r="A2079" s="13"/>
      <c r="B2079" s="232"/>
      <c r="C2079" s="233"/>
      <c r="D2079" s="234" t="s">
        <v>160</v>
      </c>
      <c r="E2079" s="235" t="s">
        <v>1</v>
      </c>
      <c r="F2079" s="236" t="s">
        <v>2408</v>
      </c>
      <c r="G2079" s="233"/>
      <c r="H2079" s="235" t="s">
        <v>1</v>
      </c>
      <c r="I2079" s="237"/>
      <c r="J2079" s="233"/>
      <c r="K2079" s="233"/>
      <c r="L2079" s="238"/>
      <c r="M2079" s="239"/>
      <c r="N2079" s="240"/>
      <c r="O2079" s="240"/>
      <c r="P2079" s="240"/>
      <c r="Q2079" s="240"/>
      <c r="R2079" s="240"/>
      <c r="S2079" s="240"/>
      <c r="T2079" s="241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T2079" s="242" t="s">
        <v>160</v>
      </c>
      <c r="AU2079" s="242" t="s">
        <v>89</v>
      </c>
      <c r="AV2079" s="13" t="s">
        <v>87</v>
      </c>
      <c r="AW2079" s="13" t="s">
        <v>34</v>
      </c>
      <c r="AX2079" s="13" t="s">
        <v>79</v>
      </c>
      <c r="AY2079" s="242" t="s">
        <v>151</v>
      </c>
    </row>
    <row r="2080" s="2" customFormat="1">
      <c r="A2080" s="39"/>
      <c r="B2080" s="40"/>
      <c r="C2080" s="219" t="s">
        <v>2432</v>
      </c>
      <c r="D2080" s="219" t="s">
        <v>153</v>
      </c>
      <c r="E2080" s="220" t="s">
        <v>2433</v>
      </c>
      <c r="F2080" s="221" t="s">
        <v>2434</v>
      </c>
      <c r="G2080" s="222" t="s">
        <v>232</v>
      </c>
      <c r="H2080" s="223">
        <v>2</v>
      </c>
      <c r="I2080" s="224"/>
      <c r="J2080" s="225">
        <f>ROUND(I2080*H2080,2)</f>
        <v>0</v>
      </c>
      <c r="K2080" s="221" t="s">
        <v>1</v>
      </c>
      <c r="L2080" s="45"/>
      <c r="M2080" s="226" t="s">
        <v>1</v>
      </c>
      <c r="N2080" s="227" t="s">
        <v>44</v>
      </c>
      <c r="O2080" s="92"/>
      <c r="P2080" s="228">
        <f>O2080*H2080</f>
        <v>0</v>
      </c>
      <c r="Q2080" s="228">
        <v>0</v>
      </c>
      <c r="R2080" s="228">
        <f>Q2080*H2080</f>
        <v>0</v>
      </c>
      <c r="S2080" s="228">
        <v>0</v>
      </c>
      <c r="T2080" s="229">
        <f>S2080*H2080</f>
        <v>0</v>
      </c>
      <c r="U2080" s="39"/>
      <c r="V2080" s="39"/>
      <c r="W2080" s="39"/>
      <c r="X2080" s="39"/>
      <c r="Y2080" s="39"/>
      <c r="Z2080" s="39"/>
      <c r="AA2080" s="39"/>
      <c r="AB2080" s="39"/>
      <c r="AC2080" s="39"/>
      <c r="AD2080" s="39"/>
      <c r="AE2080" s="39"/>
      <c r="AR2080" s="230" t="s">
        <v>209</v>
      </c>
      <c r="AT2080" s="230" t="s">
        <v>153</v>
      </c>
      <c r="AU2080" s="230" t="s">
        <v>89</v>
      </c>
      <c r="AY2080" s="18" t="s">
        <v>151</v>
      </c>
      <c r="BE2080" s="231">
        <f>IF(N2080="základní",J2080,0)</f>
        <v>0</v>
      </c>
      <c r="BF2080" s="231">
        <f>IF(N2080="snížená",J2080,0)</f>
        <v>0</v>
      </c>
      <c r="BG2080" s="231">
        <f>IF(N2080="zákl. přenesená",J2080,0)</f>
        <v>0</v>
      </c>
      <c r="BH2080" s="231">
        <f>IF(N2080="sníž. přenesená",J2080,0)</f>
        <v>0</v>
      </c>
      <c r="BI2080" s="231">
        <f>IF(N2080="nulová",J2080,0)</f>
        <v>0</v>
      </c>
      <c r="BJ2080" s="18" t="s">
        <v>87</v>
      </c>
      <c r="BK2080" s="231">
        <f>ROUND(I2080*H2080,2)</f>
        <v>0</v>
      </c>
      <c r="BL2080" s="18" t="s">
        <v>209</v>
      </c>
      <c r="BM2080" s="230" t="s">
        <v>2435</v>
      </c>
    </row>
    <row r="2081" s="13" customFormat="1">
      <c r="A2081" s="13"/>
      <c r="B2081" s="232"/>
      <c r="C2081" s="233"/>
      <c r="D2081" s="234" t="s">
        <v>160</v>
      </c>
      <c r="E2081" s="235" t="s">
        <v>1</v>
      </c>
      <c r="F2081" s="236" t="s">
        <v>2400</v>
      </c>
      <c r="G2081" s="233"/>
      <c r="H2081" s="235" t="s">
        <v>1</v>
      </c>
      <c r="I2081" s="237"/>
      <c r="J2081" s="233"/>
      <c r="K2081" s="233"/>
      <c r="L2081" s="238"/>
      <c r="M2081" s="239"/>
      <c r="N2081" s="240"/>
      <c r="O2081" s="240"/>
      <c r="P2081" s="240"/>
      <c r="Q2081" s="240"/>
      <c r="R2081" s="240"/>
      <c r="S2081" s="240"/>
      <c r="T2081" s="241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42" t="s">
        <v>160</v>
      </c>
      <c r="AU2081" s="242" t="s">
        <v>89</v>
      </c>
      <c r="AV2081" s="13" t="s">
        <v>87</v>
      </c>
      <c r="AW2081" s="13" t="s">
        <v>34</v>
      </c>
      <c r="AX2081" s="13" t="s">
        <v>79</v>
      </c>
      <c r="AY2081" s="242" t="s">
        <v>151</v>
      </c>
    </row>
    <row r="2082" s="13" customFormat="1">
      <c r="A2082" s="13"/>
      <c r="B2082" s="232"/>
      <c r="C2082" s="233"/>
      <c r="D2082" s="234" t="s">
        <v>160</v>
      </c>
      <c r="E2082" s="235" t="s">
        <v>1</v>
      </c>
      <c r="F2082" s="236" t="s">
        <v>2401</v>
      </c>
      <c r="G2082" s="233"/>
      <c r="H2082" s="235" t="s">
        <v>1</v>
      </c>
      <c r="I2082" s="237"/>
      <c r="J2082" s="233"/>
      <c r="K2082" s="233"/>
      <c r="L2082" s="238"/>
      <c r="M2082" s="239"/>
      <c r="N2082" s="240"/>
      <c r="O2082" s="240"/>
      <c r="P2082" s="240"/>
      <c r="Q2082" s="240"/>
      <c r="R2082" s="240"/>
      <c r="S2082" s="240"/>
      <c r="T2082" s="241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T2082" s="242" t="s">
        <v>160</v>
      </c>
      <c r="AU2082" s="242" t="s">
        <v>89</v>
      </c>
      <c r="AV2082" s="13" t="s">
        <v>87</v>
      </c>
      <c r="AW2082" s="13" t="s">
        <v>34</v>
      </c>
      <c r="AX2082" s="13" t="s">
        <v>79</v>
      </c>
      <c r="AY2082" s="242" t="s">
        <v>151</v>
      </c>
    </row>
    <row r="2083" s="13" customFormat="1">
      <c r="A2083" s="13"/>
      <c r="B2083" s="232"/>
      <c r="C2083" s="233"/>
      <c r="D2083" s="234" t="s">
        <v>160</v>
      </c>
      <c r="E2083" s="235" t="s">
        <v>1</v>
      </c>
      <c r="F2083" s="236" t="s">
        <v>2402</v>
      </c>
      <c r="G2083" s="233"/>
      <c r="H2083" s="235" t="s">
        <v>1</v>
      </c>
      <c r="I2083" s="237"/>
      <c r="J2083" s="233"/>
      <c r="K2083" s="233"/>
      <c r="L2083" s="238"/>
      <c r="M2083" s="239"/>
      <c r="N2083" s="240"/>
      <c r="O2083" s="240"/>
      <c r="P2083" s="240"/>
      <c r="Q2083" s="240"/>
      <c r="R2083" s="240"/>
      <c r="S2083" s="240"/>
      <c r="T2083" s="241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T2083" s="242" t="s">
        <v>160</v>
      </c>
      <c r="AU2083" s="242" t="s">
        <v>89</v>
      </c>
      <c r="AV2083" s="13" t="s">
        <v>87</v>
      </c>
      <c r="AW2083" s="13" t="s">
        <v>34</v>
      </c>
      <c r="AX2083" s="13" t="s">
        <v>79</v>
      </c>
      <c r="AY2083" s="242" t="s">
        <v>151</v>
      </c>
    </row>
    <row r="2084" s="13" customFormat="1">
      <c r="A2084" s="13"/>
      <c r="B2084" s="232"/>
      <c r="C2084" s="233"/>
      <c r="D2084" s="234" t="s">
        <v>160</v>
      </c>
      <c r="E2084" s="235" t="s">
        <v>1</v>
      </c>
      <c r="F2084" s="236" t="s">
        <v>2417</v>
      </c>
      <c r="G2084" s="233"/>
      <c r="H2084" s="235" t="s">
        <v>1</v>
      </c>
      <c r="I2084" s="237"/>
      <c r="J2084" s="233"/>
      <c r="K2084" s="233"/>
      <c r="L2084" s="238"/>
      <c r="M2084" s="239"/>
      <c r="N2084" s="240"/>
      <c r="O2084" s="240"/>
      <c r="P2084" s="240"/>
      <c r="Q2084" s="240"/>
      <c r="R2084" s="240"/>
      <c r="S2084" s="240"/>
      <c r="T2084" s="241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T2084" s="242" t="s">
        <v>160</v>
      </c>
      <c r="AU2084" s="242" t="s">
        <v>89</v>
      </c>
      <c r="AV2084" s="13" t="s">
        <v>87</v>
      </c>
      <c r="AW2084" s="13" t="s">
        <v>34</v>
      </c>
      <c r="AX2084" s="13" t="s">
        <v>79</v>
      </c>
      <c r="AY2084" s="242" t="s">
        <v>151</v>
      </c>
    </row>
    <row r="2085" s="13" customFormat="1">
      <c r="A2085" s="13"/>
      <c r="B2085" s="232"/>
      <c r="C2085" s="233"/>
      <c r="D2085" s="234" t="s">
        <v>160</v>
      </c>
      <c r="E2085" s="235" t="s">
        <v>1</v>
      </c>
      <c r="F2085" s="236" t="s">
        <v>2418</v>
      </c>
      <c r="G2085" s="233"/>
      <c r="H2085" s="235" t="s">
        <v>1</v>
      </c>
      <c r="I2085" s="237"/>
      <c r="J2085" s="233"/>
      <c r="K2085" s="233"/>
      <c r="L2085" s="238"/>
      <c r="M2085" s="239"/>
      <c r="N2085" s="240"/>
      <c r="O2085" s="240"/>
      <c r="P2085" s="240"/>
      <c r="Q2085" s="240"/>
      <c r="R2085" s="240"/>
      <c r="S2085" s="240"/>
      <c r="T2085" s="241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T2085" s="242" t="s">
        <v>160</v>
      </c>
      <c r="AU2085" s="242" t="s">
        <v>89</v>
      </c>
      <c r="AV2085" s="13" t="s">
        <v>87</v>
      </c>
      <c r="AW2085" s="13" t="s">
        <v>34</v>
      </c>
      <c r="AX2085" s="13" t="s">
        <v>79</v>
      </c>
      <c r="AY2085" s="242" t="s">
        <v>151</v>
      </c>
    </row>
    <row r="2086" s="13" customFormat="1">
      <c r="A2086" s="13"/>
      <c r="B2086" s="232"/>
      <c r="C2086" s="233"/>
      <c r="D2086" s="234" t="s">
        <v>160</v>
      </c>
      <c r="E2086" s="235" t="s">
        <v>1</v>
      </c>
      <c r="F2086" s="236" t="s">
        <v>2404</v>
      </c>
      <c r="G2086" s="233"/>
      <c r="H2086" s="235" t="s">
        <v>1</v>
      </c>
      <c r="I2086" s="237"/>
      <c r="J2086" s="233"/>
      <c r="K2086" s="233"/>
      <c r="L2086" s="238"/>
      <c r="M2086" s="239"/>
      <c r="N2086" s="240"/>
      <c r="O2086" s="240"/>
      <c r="P2086" s="240"/>
      <c r="Q2086" s="240"/>
      <c r="R2086" s="240"/>
      <c r="S2086" s="240"/>
      <c r="T2086" s="241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T2086" s="242" t="s">
        <v>160</v>
      </c>
      <c r="AU2086" s="242" t="s">
        <v>89</v>
      </c>
      <c r="AV2086" s="13" t="s">
        <v>87</v>
      </c>
      <c r="AW2086" s="13" t="s">
        <v>34</v>
      </c>
      <c r="AX2086" s="13" t="s">
        <v>79</v>
      </c>
      <c r="AY2086" s="242" t="s">
        <v>151</v>
      </c>
    </row>
    <row r="2087" s="13" customFormat="1">
      <c r="A2087" s="13"/>
      <c r="B2087" s="232"/>
      <c r="C2087" s="233"/>
      <c r="D2087" s="234" t="s">
        <v>160</v>
      </c>
      <c r="E2087" s="235" t="s">
        <v>1</v>
      </c>
      <c r="F2087" s="236" t="s">
        <v>2436</v>
      </c>
      <c r="G2087" s="233"/>
      <c r="H2087" s="235" t="s">
        <v>1</v>
      </c>
      <c r="I2087" s="237"/>
      <c r="J2087" s="233"/>
      <c r="K2087" s="233"/>
      <c r="L2087" s="238"/>
      <c r="M2087" s="239"/>
      <c r="N2087" s="240"/>
      <c r="O2087" s="240"/>
      <c r="P2087" s="240"/>
      <c r="Q2087" s="240"/>
      <c r="R2087" s="240"/>
      <c r="S2087" s="240"/>
      <c r="T2087" s="241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42" t="s">
        <v>160</v>
      </c>
      <c r="AU2087" s="242" t="s">
        <v>89</v>
      </c>
      <c r="AV2087" s="13" t="s">
        <v>87</v>
      </c>
      <c r="AW2087" s="13" t="s">
        <v>34</v>
      </c>
      <c r="AX2087" s="13" t="s">
        <v>79</v>
      </c>
      <c r="AY2087" s="242" t="s">
        <v>151</v>
      </c>
    </row>
    <row r="2088" s="14" customFormat="1">
      <c r="A2088" s="14"/>
      <c r="B2088" s="243"/>
      <c r="C2088" s="244"/>
      <c r="D2088" s="234" t="s">
        <v>160</v>
      </c>
      <c r="E2088" s="245" t="s">
        <v>1</v>
      </c>
      <c r="F2088" s="246" t="s">
        <v>89</v>
      </c>
      <c r="G2088" s="244"/>
      <c r="H2088" s="247">
        <v>2</v>
      </c>
      <c r="I2088" s="248"/>
      <c r="J2088" s="244"/>
      <c r="K2088" s="244"/>
      <c r="L2088" s="249"/>
      <c r="M2088" s="250"/>
      <c r="N2088" s="251"/>
      <c r="O2088" s="251"/>
      <c r="P2088" s="251"/>
      <c r="Q2088" s="251"/>
      <c r="R2088" s="251"/>
      <c r="S2088" s="251"/>
      <c r="T2088" s="252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53" t="s">
        <v>160</v>
      </c>
      <c r="AU2088" s="253" t="s">
        <v>89</v>
      </c>
      <c r="AV2088" s="14" t="s">
        <v>89</v>
      </c>
      <c r="AW2088" s="14" t="s">
        <v>34</v>
      </c>
      <c r="AX2088" s="14" t="s">
        <v>87</v>
      </c>
      <c r="AY2088" s="253" t="s">
        <v>151</v>
      </c>
    </row>
    <row r="2089" s="13" customFormat="1">
      <c r="A2089" s="13"/>
      <c r="B2089" s="232"/>
      <c r="C2089" s="233"/>
      <c r="D2089" s="234" t="s">
        <v>160</v>
      </c>
      <c r="E2089" s="235" t="s">
        <v>1</v>
      </c>
      <c r="F2089" s="236" t="s">
        <v>37</v>
      </c>
      <c r="G2089" s="233"/>
      <c r="H2089" s="235" t="s">
        <v>1</v>
      </c>
      <c r="I2089" s="237"/>
      <c r="J2089" s="233"/>
      <c r="K2089" s="233"/>
      <c r="L2089" s="238"/>
      <c r="M2089" s="239"/>
      <c r="N2089" s="240"/>
      <c r="O2089" s="240"/>
      <c r="P2089" s="240"/>
      <c r="Q2089" s="240"/>
      <c r="R2089" s="240"/>
      <c r="S2089" s="240"/>
      <c r="T2089" s="241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T2089" s="242" t="s">
        <v>160</v>
      </c>
      <c r="AU2089" s="242" t="s">
        <v>89</v>
      </c>
      <c r="AV2089" s="13" t="s">
        <v>87</v>
      </c>
      <c r="AW2089" s="13" t="s">
        <v>34</v>
      </c>
      <c r="AX2089" s="13" t="s">
        <v>79</v>
      </c>
      <c r="AY2089" s="242" t="s">
        <v>151</v>
      </c>
    </row>
    <row r="2090" s="13" customFormat="1">
      <c r="A2090" s="13"/>
      <c r="B2090" s="232"/>
      <c r="C2090" s="233"/>
      <c r="D2090" s="234" t="s">
        <v>160</v>
      </c>
      <c r="E2090" s="235" t="s">
        <v>1</v>
      </c>
      <c r="F2090" s="236" t="s">
        <v>2406</v>
      </c>
      <c r="G2090" s="233"/>
      <c r="H2090" s="235" t="s">
        <v>1</v>
      </c>
      <c r="I2090" s="237"/>
      <c r="J2090" s="233"/>
      <c r="K2090" s="233"/>
      <c r="L2090" s="238"/>
      <c r="M2090" s="239"/>
      <c r="N2090" s="240"/>
      <c r="O2090" s="240"/>
      <c r="P2090" s="240"/>
      <c r="Q2090" s="240"/>
      <c r="R2090" s="240"/>
      <c r="S2090" s="240"/>
      <c r="T2090" s="241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42" t="s">
        <v>160</v>
      </c>
      <c r="AU2090" s="242" t="s">
        <v>89</v>
      </c>
      <c r="AV2090" s="13" t="s">
        <v>87</v>
      </c>
      <c r="AW2090" s="13" t="s">
        <v>34</v>
      </c>
      <c r="AX2090" s="13" t="s">
        <v>79</v>
      </c>
      <c r="AY2090" s="242" t="s">
        <v>151</v>
      </c>
    </row>
    <row r="2091" s="13" customFormat="1">
      <c r="A2091" s="13"/>
      <c r="B2091" s="232"/>
      <c r="C2091" s="233"/>
      <c r="D2091" s="234" t="s">
        <v>160</v>
      </c>
      <c r="E2091" s="235" t="s">
        <v>1</v>
      </c>
      <c r="F2091" s="236" t="s">
        <v>2407</v>
      </c>
      <c r="G2091" s="233"/>
      <c r="H2091" s="235" t="s">
        <v>1</v>
      </c>
      <c r="I2091" s="237"/>
      <c r="J2091" s="233"/>
      <c r="K2091" s="233"/>
      <c r="L2091" s="238"/>
      <c r="M2091" s="239"/>
      <c r="N2091" s="240"/>
      <c r="O2091" s="240"/>
      <c r="P2091" s="240"/>
      <c r="Q2091" s="240"/>
      <c r="R2091" s="240"/>
      <c r="S2091" s="240"/>
      <c r="T2091" s="241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42" t="s">
        <v>160</v>
      </c>
      <c r="AU2091" s="242" t="s">
        <v>89</v>
      </c>
      <c r="AV2091" s="13" t="s">
        <v>87</v>
      </c>
      <c r="AW2091" s="13" t="s">
        <v>34</v>
      </c>
      <c r="AX2091" s="13" t="s">
        <v>79</v>
      </c>
      <c r="AY2091" s="242" t="s">
        <v>151</v>
      </c>
    </row>
    <row r="2092" s="13" customFormat="1">
      <c r="A2092" s="13"/>
      <c r="B2092" s="232"/>
      <c r="C2092" s="233"/>
      <c r="D2092" s="234" t="s">
        <v>160</v>
      </c>
      <c r="E2092" s="235" t="s">
        <v>1</v>
      </c>
      <c r="F2092" s="236" t="s">
        <v>2408</v>
      </c>
      <c r="G2092" s="233"/>
      <c r="H2092" s="235" t="s">
        <v>1</v>
      </c>
      <c r="I2092" s="237"/>
      <c r="J2092" s="233"/>
      <c r="K2092" s="233"/>
      <c r="L2092" s="238"/>
      <c r="M2092" s="239"/>
      <c r="N2092" s="240"/>
      <c r="O2092" s="240"/>
      <c r="P2092" s="240"/>
      <c r="Q2092" s="240"/>
      <c r="R2092" s="240"/>
      <c r="S2092" s="240"/>
      <c r="T2092" s="241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T2092" s="242" t="s">
        <v>160</v>
      </c>
      <c r="AU2092" s="242" t="s">
        <v>89</v>
      </c>
      <c r="AV2092" s="13" t="s">
        <v>87</v>
      </c>
      <c r="AW2092" s="13" t="s">
        <v>34</v>
      </c>
      <c r="AX2092" s="13" t="s">
        <v>79</v>
      </c>
      <c r="AY2092" s="242" t="s">
        <v>151</v>
      </c>
    </row>
    <row r="2093" s="2" customFormat="1">
      <c r="A2093" s="39"/>
      <c r="B2093" s="40"/>
      <c r="C2093" s="219" t="s">
        <v>2437</v>
      </c>
      <c r="D2093" s="219" t="s">
        <v>153</v>
      </c>
      <c r="E2093" s="220" t="s">
        <v>2438</v>
      </c>
      <c r="F2093" s="221" t="s">
        <v>2439</v>
      </c>
      <c r="G2093" s="222" t="s">
        <v>232</v>
      </c>
      <c r="H2093" s="223">
        <v>1</v>
      </c>
      <c r="I2093" s="224"/>
      <c r="J2093" s="225">
        <f>ROUND(I2093*H2093,2)</f>
        <v>0</v>
      </c>
      <c r="K2093" s="221" t="s">
        <v>1</v>
      </c>
      <c r="L2093" s="45"/>
      <c r="M2093" s="226" t="s">
        <v>1</v>
      </c>
      <c r="N2093" s="227" t="s">
        <v>44</v>
      </c>
      <c r="O2093" s="92"/>
      <c r="P2093" s="228">
        <f>O2093*H2093</f>
        <v>0</v>
      </c>
      <c r="Q2093" s="228">
        <v>0</v>
      </c>
      <c r="R2093" s="228">
        <f>Q2093*H2093</f>
        <v>0</v>
      </c>
      <c r="S2093" s="228">
        <v>0</v>
      </c>
      <c r="T2093" s="229">
        <f>S2093*H2093</f>
        <v>0</v>
      </c>
      <c r="U2093" s="39"/>
      <c r="V2093" s="39"/>
      <c r="W2093" s="39"/>
      <c r="X2093" s="39"/>
      <c r="Y2093" s="39"/>
      <c r="Z2093" s="39"/>
      <c r="AA2093" s="39"/>
      <c r="AB2093" s="39"/>
      <c r="AC2093" s="39"/>
      <c r="AD2093" s="39"/>
      <c r="AE2093" s="39"/>
      <c r="AR2093" s="230" t="s">
        <v>209</v>
      </c>
      <c r="AT2093" s="230" t="s">
        <v>153</v>
      </c>
      <c r="AU2093" s="230" t="s">
        <v>89</v>
      </c>
      <c r="AY2093" s="18" t="s">
        <v>151</v>
      </c>
      <c r="BE2093" s="231">
        <f>IF(N2093="základní",J2093,0)</f>
        <v>0</v>
      </c>
      <c r="BF2093" s="231">
        <f>IF(N2093="snížená",J2093,0)</f>
        <v>0</v>
      </c>
      <c r="BG2093" s="231">
        <f>IF(N2093="zákl. přenesená",J2093,0)</f>
        <v>0</v>
      </c>
      <c r="BH2093" s="231">
        <f>IF(N2093="sníž. přenesená",J2093,0)</f>
        <v>0</v>
      </c>
      <c r="BI2093" s="231">
        <f>IF(N2093="nulová",J2093,0)</f>
        <v>0</v>
      </c>
      <c r="BJ2093" s="18" t="s">
        <v>87</v>
      </c>
      <c r="BK2093" s="231">
        <f>ROUND(I2093*H2093,2)</f>
        <v>0</v>
      </c>
      <c r="BL2093" s="18" t="s">
        <v>209</v>
      </c>
      <c r="BM2093" s="230" t="s">
        <v>2440</v>
      </c>
    </row>
    <row r="2094" s="13" customFormat="1">
      <c r="A2094" s="13"/>
      <c r="B2094" s="232"/>
      <c r="C2094" s="233"/>
      <c r="D2094" s="234" t="s">
        <v>160</v>
      </c>
      <c r="E2094" s="235" t="s">
        <v>1</v>
      </c>
      <c r="F2094" s="236" t="s">
        <v>2400</v>
      </c>
      <c r="G2094" s="233"/>
      <c r="H2094" s="235" t="s">
        <v>1</v>
      </c>
      <c r="I2094" s="237"/>
      <c r="J2094" s="233"/>
      <c r="K2094" s="233"/>
      <c r="L2094" s="238"/>
      <c r="M2094" s="239"/>
      <c r="N2094" s="240"/>
      <c r="O2094" s="240"/>
      <c r="P2094" s="240"/>
      <c r="Q2094" s="240"/>
      <c r="R2094" s="240"/>
      <c r="S2094" s="240"/>
      <c r="T2094" s="241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T2094" s="242" t="s">
        <v>160</v>
      </c>
      <c r="AU2094" s="242" t="s">
        <v>89</v>
      </c>
      <c r="AV2094" s="13" t="s">
        <v>87</v>
      </c>
      <c r="AW2094" s="13" t="s">
        <v>34</v>
      </c>
      <c r="AX2094" s="13" t="s">
        <v>79</v>
      </c>
      <c r="AY2094" s="242" t="s">
        <v>151</v>
      </c>
    </row>
    <row r="2095" s="13" customFormat="1">
      <c r="A2095" s="13"/>
      <c r="B2095" s="232"/>
      <c r="C2095" s="233"/>
      <c r="D2095" s="234" t="s">
        <v>160</v>
      </c>
      <c r="E2095" s="235" t="s">
        <v>1</v>
      </c>
      <c r="F2095" s="236" t="s">
        <v>2441</v>
      </c>
      <c r="G2095" s="233"/>
      <c r="H2095" s="235" t="s">
        <v>1</v>
      </c>
      <c r="I2095" s="237"/>
      <c r="J2095" s="233"/>
      <c r="K2095" s="233"/>
      <c r="L2095" s="238"/>
      <c r="M2095" s="239"/>
      <c r="N2095" s="240"/>
      <c r="O2095" s="240"/>
      <c r="P2095" s="240"/>
      <c r="Q2095" s="240"/>
      <c r="R2095" s="240"/>
      <c r="S2095" s="240"/>
      <c r="T2095" s="241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T2095" s="242" t="s">
        <v>160</v>
      </c>
      <c r="AU2095" s="242" t="s">
        <v>89</v>
      </c>
      <c r="AV2095" s="13" t="s">
        <v>87</v>
      </c>
      <c r="AW2095" s="13" t="s">
        <v>34</v>
      </c>
      <c r="AX2095" s="13" t="s">
        <v>79</v>
      </c>
      <c r="AY2095" s="242" t="s">
        <v>151</v>
      </c>
    </row>
    <row r="2096" s="13" customFormat="1">
      <c r="A2096" s="13"/>
      <c r="B2096" s="232"/>
      <c r="C2096" s="233"/>
      <c r="D2096" s="234" t="s">
        <v>160</v>
      </c>
      <c r="E2096" s="235" t="s">
        <v>1</v>
      </c>
      <c r="F2096" s="236" t="s">
        <v>2402</v>
      </c>
      <c r="G2096" s="233"/>
      <c r="H2096" s="235" t="s">
        <v>1</v>
      </c>
      <c r="I2096" s="237"/>
      <c r="J2096" s="233"/>
      <c r="K2096" s="233"/>
      <c r="L2096" s="238"/>
      <c r="M2096" s="239"/>
      <c r="N2096" s="240"/>
      <c r="O2096" s="240"/>
      <c r="P2096" s="240"/>
      <c r="Q2096" s="240"/>
      <c r="R2096" s="240"/>
      <c r="S2096" s="240"/>
      <c r="T2096" s="241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T2096" s="242" t="s">
        <v>160</v>
      </c>
      <c r="AU2096" s="242" t="s">
        <v>89</v>
      </c>
      <c r="AV2096" s="13" t="s">
        <v>87</v>
      </c>
      <c r="AW2096" s="13" t="s">
        <v>34</v>
      </c>
      <c r="AX2096" s="13" t="s">
        <v>79</v>
      </c>
      <c r="AY2096" s="242" t="s">
        <v>151</v>
      </c>
    </row>
    <row r="2097" s="13" customFormat="1">
      <c r="A2097" s="13"/>
      <c r="B2097" s="232"/>
      <c r="C2097" s="233"/>
      <c r="D2097" s="234" t="s">
        <v>160</v>
      </c>
      <c r="E2097" s="235" t="s">
        <v>1</v>
      </c>
      <c r="F2097" s="236" t="s">
        <v>2404</v>
      </c>
      <c r="G2097" s="233"/>
      <c r="H2097" s="235" t="s">
        <v>1</v>
      </c>
      <c r="I2097" s="237"/>
      <c r="J2097" s="233"/>
      <c r="K2097" s="233"/>
      <c r="L2097" s="238"/>
      <c r="M2097" s="239"/>
      <c r="N2097" s="240"/>
      <c r="O2097" s="240"/>
      <c r="P2097" s="240"/>
      <c r="Q2097" s="240"/>
      <c r="R2097" s="240"/>
      <c r="S2097" s="240"/>
      <c r="T2097" s="241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T2097" s="242" t="s">
        <v>160</v>
      </c>
      <c r="AU2097" s="242" t="s">
        <v>89</v>
      </c>
      <c r="AV2097" s="13" t="s">
        <v>87</v>
      </c>
      <c r="AW2097" s="13" t="s">
        <v>34</v>
      </c>
      <c r="AX2097" s="13" t="s">
        <v>79</v>
      </c>
      <c r="AY2097" s="242" t="s">
        <v>151</v>
      </c>
    </row>
    <row r="2098" s="13" customFormat="1">
      <c r="A2098" s="13"/>
      <c r="B2098" s="232"/>
      <c r="C2098" s="233"/>
      <c r="D2098" s="234" t="s">
        <v>160</v>
      </c>
      <c r="E2098" s="235" t="s">
        <v>1</v>
      </c>
      <c r="F2098" s="236" t="s">
        <v>2405</v>
      </c>
      <c r="G2098" s="233"/>
      <c r="H2098" s="235" t="s">
        <v>1</v>
      </c>
      <c r="I2098" s="237"/>
      <c r="J2098" s="233"/>
      <c r="K2098" s="233"/>
      <c r="L2098" s="238"/>
      <c r="M2098" s="239"/>
      <c r="N2098" s="240"/>
      <c r="O2098" s="240"/>
      <c r="P2098" s="240"/>
      <c r="Q2098" s="240"/>
      <c r="R2098" s="240"/>
      <c r="S2098" s="240"/>
      <c r="T2098" s="241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T2098" s="242" t="s">
        <v>160</v>
      </c>
      <c r="AU2098" s="242" t="s">
        <v>89</v>
      </c>
      <c r="AV2098" s="13" t="s">
        <v>87</v>
      </c>
      <c r="AW2098" s="13" t="s">
        <v>34</v>
      </c>
      <c r="AX2098" s="13" t="s">
        <v>79</v>
      </c>
      <c r="AY2098" s="242" t="s">
        <v>151</v>
      </c>
    </row>
    <row r="2099" s="14" customFormat="1">
      <c r="A2099" s="14"/>
      <c r="B2099" s="243"/>
      <c r="C2099" s="244"/>
      <c r="D2099" s="234" t="s">
        <v>160</v>
      </c>
      <c r="E2099" s="245" t="s">
        <v>1</v>
      </c>
      <c r="F2099" s="246" t="s">
        <v>87</v>
      </c>
      <c r="G2099" s="244"/>
      <c r="H2099" s="247">
        <v>1</v>
      </c>
      <c r="I2099" s="248"/>
      <c r="J2099" s="244"/>
      <c r="K2099" s="244"/>
      <c r="L2099" s="249"/>
      <c r="M2099" s="250"/>
      <c r="N2099" s="251"/>
      <c r="O2099" s="251"/>
      <c r="P2099" s="251"/>
      <c r="Q2099" s="251"/>
      <c r="R2099" s="251"/>
      <c r="S2099" s="251"/>
      <c r="T2099" s="252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53" t="s">
        <v>160</v>
      </c>
      <c r="AU2099" s="253" t="s">
        <v>89</v>
      </c>
      <c r="AV2099" s="14" t="s">
        <v>89</v>
      </c>
      <c r="AW2099" s="14" t="s">
        <v>34</v>
      </c>
      <c r="AX2099" s="14" t="s">
        <v>87</v>
      </c>
      <c r="AY2099" s="253" t="s">
        <v>151</v>
      </c>
    </row>
    <row r="2100" s="13" customFormat="1">
      <c r="A2100" s="13"/>
      <c r="B2100" s="232"/>
      <c r="C2100" s="233"/>
      <c r="D2100" s="234" t="s">
        <v>160</v>
      </c>
      <c r="E2100" s="235" t="s">
        <v>1</v>
      </c>
      <c r="F2100" s="236" t="s">
        <v>37</v>
      </c>
      <c r="G2100" s="233"/>
      <c r="H2100" s="235" t="s">
        <v>1</v>
      </c>
      <c r="I2100" s="237"/>
      <c r="J2100" s="233"/>
      <c r="K2100" s="233"/>
      <c r="L2100" s="238"/>
      <c r="M2100" s="239"/>
      <c r="N2100" s="240"/>
      <c r="O2100" s="240"/>
      <c r="P2100" s="240"/>
      <c r="Q2100" s="240"/>
      <c r="R2100" s="240"/>
      <c r="S2100" s="240"/>
      <c r="T2100" s="241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T2100" s="242" t="s">
        <v>160</v>
      </c>
      <c r="AU2100" s="242" t="s">
        <v>89</v>
      </c>
      <c r="AV2100" s="13" t="s">
        <v>87</v>
      </c>
      <c r="AW2100" s="13" t="s">
        <v>34</v>
      </c>
      <c r="AX2100" s="13" t="s">
        <v>79</v>
      </c>
      <c r="AY2100" s="242" t="s">
        <v>151</v>
      </c>
    </row>
    <row r="2101" s="13" customFormat="1">
      <c r="A2101" s="13"/>
      <c r="B2101" s="232"/>
      <c r="C2101" s="233"/>
      <c r="D2101" s="234" t="s">
        <v>160</v>
      </c>
      <c r="E2101" s="235" t="s">
        <v>1</v>
      </c>
      <c r="F2101" s="236" t="s">
        <v>2406</v>
      </c>
      <c r="G2101" s="233"/>
      <c r="H2101" s="235" t="s">
        <v>1</v>
      </c>
      <c r="I2101" s="237"/>
      <c r="J2101" s="233"/>
      <c r="K2101" s="233"/>
      <c r="L2101" s="238"/>
      <c r="M2101" s="239"/>
      <c r="N2101" s="240"/>
      <c r="O2101" s="240"/>
      <c r="P2101" s="240"/>
      <c r="Q2101" s="240"/>
      <c r="R2101" s="240"/>
      <c r="S2101" s="240"/>
      <c r="T2101" s="241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T2101" s="242" t="s">
        <v>160</v>
      </c>
      <c r="AU2101" s="242" t="s">
        <v>89</v>
      </c>
      <c r="AV2101" s="13" t="s">
        <v>87</v>
      </c>
      <c r="AW2101" s="13" t="s">
        <v>34</v>
      </c>
      <c r="AX2101" s="13" t="s">
        <v>79</v>
      </c>
      <c r="AY2101" s="242" t="s">
        <v>151</v>
      </c>
    </row>
    <row r="2102" s="13" customFormat="1">
      <c r="A2102" s="13"/>
      <c r="B2102" s="232"/>
      <c r="C2102" s="233"/>
      <c r="D2102" s="234" t="s">
        <v>160</v>
      </c>
      <c r="E2102" s="235" t="s">
        <v>1</v>
      </c>
      <c r="F2102" s="236" t="s">
        <v>2407</v>
      </c>
      <c r="G2102" s="233"/>
      <c r="H2102" s="235" t="s">
        <v>1</v>
      </c>
      <c r="I2102" s="237"/>
      <c r="J2102" s="233"/>
      <c r="K2102" s="233"/>
      <c r="L2102" s="238"/>
      <c r="M2102" s="239"/>
      <c r="N2102" s="240"/>
      <c r="O2102" s="240"/>
      <c r="P2102" s="240"/>
      <c r="Q2102" s="240"/>
      <c r="R2102" s="240"/>
      <c r="S2102" s="240"/>
      <c r="T2102" s="241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T2102" s="242" t="s">
        <v>160</v>
      </c>
      <c r="AU2102" s="242" t="s">
        <v>89</v>
      </c>
      <c r="AV2102" s="13" t="s">
        <v>87</v>
      </c>
      <c r="AW2102" s="13" t="s">
        <v>34</v>
      </c>
      <c r="AX2102" s="13" t="s">
        <v>79</v>
      </c>
      <c r="AY2102" s="242" t="s">
        <v>151</v>
      </c>
    </row>
    <row r="2103" s="13" customFormat="1">
      <c r="A2103" s="13"/>
      <c r="B2103" s="232"/>
      <c r="C2103" s="233"/>
      <c r="D2103" s="234" t="s">
        <v>160</v>
      </c>
      <c r="E2103" s="235" t="s">
        <v>1</v>
      </c>
      <c r="F2103" s="236" t="s">
        <v>2408</v>
      </c>
      <c r="G2103" s="233"/>
      <c r="H2103" s="235" t="s">
        <v>1</v>
      </c>
      <c r="I2103" s="237"/>
      <c r="J2103" s="233"/>
      <c r="K2103" s="233"/>
      <c r="L2103" s="238"/>
      <c r="M2103" s="239"/>
      <c r="N2103" s="240"/>
      <c r="O2103" s="240"/>
      <c r="P2103" s="240"/>
      <c r="Q2103" s="240"/>
      <c r="R2103" s="240"/>
      <c r="S2103" s="240"/>
      <c r="T2103" s="241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T2103" s="242" t="s">
        <v>160</v>
      </c>
      <c r="AU2103" s="242" t="s">
        <v>89</v>
      </c>
      <c r="AV2103" s="13" t="s">
        <v>87</v>
      </c>
      <c r="AW2103" s="13" t="s">
        <v>34</v>
      </c>
      <c r="AX2103" s="13" t="s">
        <v>79</v>
      </c>
      <c r="AY2103" s="242" t="s">
        <v>151</v>
      </c>
    </row>
    <row r="2104" s="2" customFormat="1">
      <c r="A2104" s="39"/>
      <c r="B2104" s="40"/>
      <c r="C2104" s="219" t="s">
        <v>2442</v>
      </c>
      <c r="D2104" s="219" t="s">
        <v>153</v>
      </c>
      <c r="E2104" s="220" t="s">
        <v>2443</v>
      </c>
      <c r="F2104" s="221" t="s">
        <v>2444</v>
      </c>
      <c r="G2104" s="222" t="s">
        <v>232</v>
      </c>
      <c r="H2104" s="223">
        <v>15</v>
      </c>
      <c r="I2104" s="224"/>
      <c r="J2104" s="225">
        <f>ROUND(I2104*H2104,2)</f>
        <v>0</v>
      </c>
      <c r="K2104" s="221" t="s">
        <v>1</v>
      </c>
      <c r="L2104" s="45"/>
      <c r="M2104" s="226" t="s">
        <v>1</v>
      </c>
      <c r="N2104" s="227" t="s">
        <v>44</v>
      </c>
      <c r="O2104" s="92"/>
      <c r="P2104" s="228">
        <f>O2104*H2104</f>
        <v>0</v>
      </c>
      <c r="Q2104" s="228">
        <v>0</v>
      </c>
      <c r="R2104" s="228">
        <f>Q2104*H2104</f>
        <v>0</v>
      </c>
      <c r="S2104" s="228">
        <v>0</v>
      </c>
      <c r="T2104" s="229">
        <f>S2104*H2104</f>
        <v>0</v>
      </c>
      <c r="U2104" s="39"/>
      <c r="V2104" s="39"/>
      <c r="W2104" s="39"/>
      <c r="X2104" s="39"/>
      <c r="Y2104" s="39"/>
      <c r="Z2104" s="39"/>
      <c r="AA2104" s="39"/>
      <c r="AB2104" s="39"/>
      <c r="AC2104" s="39"/>
      <c r="AD2104" s="39"/>
      <c r="AE2104" s="39"/>
      <c r="AR2104" s="230" t="s">
        <v>209</v>
      </c>
      <c r="AT2104" s="230" t="s">
        <v>153</v>
      </c>
      <c r="AU2104" s="230" t="s">
        <v>89</v>
      </c>
      <c r="AY2104" s="18" t="s">
        <v>151</v>
      </c>
      <c r="BE2104" s="231">
        <f>IF(N2104="základní",J2104,0)</f>
        <v>0</v>
      </c>
      <c r="BF2104" s="231">
        <f>IF(N2104="snížená",J2104,0)</f>
        <v>0</v>
      </c>
      <c r="BG2104" s="231">
        <f>IF(N2104="zákl. přenesená",J2104,0)</f>
        <v>0</v>
      </c>
      <c r="BH2104" s="231">
        <f>IF(N2104="sníž. přenesená",J2104,0)</f>
        <v>0</v>
      </c>
      <c r="BI2104" s="231">
        <f>IF(N2104="nulová",J2104,0)</f>
        <v>0</v>
      </c>
      <c r="BJ2104" s="18" t="s">
        <v>87</v>
      </c>
      <c r="BK2104" s="231">
        <f>ROUND(I2104*H2104,2)</f>
        <v>0</v>
      </c>
      <c r="BL2104" s="18" t="s">
        <v>209</v>
      </c>
      <c r="BM2104" s="230" t="s">
        <v>2445</v>
      </c>
    </row>
    <row r="2105" s="13" customFormat="1">
      <c r="A2105" s="13"/>
      <c r="B2105" s="232"/>
      <c r="C2105" s="233"/>
      <c r="D2105" s="234" t="s">
        <v>160</v>
      </c>
      <c r="E2105" s="235" t="s">
        <v>1</v>
      </c>
      <c r="F2105" s="236" t="s">
        <v>2400</v>
      </c>
      <c r="G2105" s="233"/>
      <c r="H2105" s="235" t="s">
        <v>1</v>
      </c>
      <c r="I2105" s="237"/>
      <c r="J2105" s="233"/>
      <c r="K2105" s="233"/>
      <c r="L2105" s="238"/>
      <c r="M2105" s="239"/>
      <c r="N2105" s="240"/>
      <c r="O2105" s="240"/>
      <c r="P2105" s="240"/>
      <c r="Q2105" s="240"/>
      <c r="R2105" s="240"/>
      <c r="S2105" s="240"/>
      <c r="T2105" s="241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T2105" s="242" t="s">
        <v>160</v>
      </c>
      <c r="AU2105" s="242" t="s">
        <v>89</v>
      </c>
      <c r="AV2105" s="13" t="s">
        <v>87</v>
      </c>
      <c r="AW2105" s="13" t="s">
        <v>34</v>
      </c>
      <c r="AX2105" s="13" t="s">
        <v>79</v>
      </c>
      <c r="AY2105" s="242" t="s">
        <v>151</v>
      </c>
    </row>
    <row r="2106" s="13" customFormat="1">
      <c r="A2106" s="13"/>
      <c r="B2106" s="232"/>
      <c r="C2106" s="233"/>
      <c r="D2106" s="234" t="s">
        <v>160</v>
      </c>
      <c r="E2106" s="235" t="s">
        <v>1</v>
      </c>
      <c r="F2106" s="236" t="s">
        <v>2401</v>
      </c>
      <c r="G2106" s="233"/>
      <c r="H2106" s="235" t="s">
        <v>1</v>
      </c>
      <c r="I2106" s="237"/>
      <c r="J2106" s="233"/>
      <c r="K2106" s="233"/>
      <c r="L2106" s="238"/>
      <c r="M2106" s="239"/>
      <c r="N2106" s="240"/>
      <c r="O2106" s="240"/>
      <c r="P2106" s="240"/>
      <c r="Q2106" s="240"/>
      <c r="R2106" s="240"/>
      <c r="S2106" s="240"/>
      <c r="T2106" s="241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T2106" s="242" t="s">
        <v>160</v>
      </c>
      <c r="AU2106" s="242" t="s">
        <v>89</v>
      </c>
      <c r="AV2106" s="13" t="s">
        <v>87</v>
      </c>
      <c r="AW2106" s="13" t="s">
        <v>34</v>
      </c>
      <c r="AX2106" s="13" t="s">
        <v>79</v>
      </c>
      <c r="AY2106" s="242" t="s">
        <v>151</v>
      </c>
    </row>
    <row r="2107" s="13" customFormat="1">
      <c r="A2107" s="13"/>
      <c r="B2107" s="232"/>
      <c r="C2107" s="233"/>
      <c r="D2107" s="234" t="s">
        <v>160</v>
      </c>
      <c r="E2107" s="235" t="s">
        <v>1</v>
      </c>
      <c r="F2107" s="236" t="s">
        <v>2402</v>
      </c>
      <c r="G2107" s="233"/>
      <c r="H2107" s="235" t="s">
        <v>1</v>
      </c>
      <c r="I2107" s="237"/>
      <c r="J2107" s="233"/>
      <c r="K2107" s="233"/>
      <c r="L2107" s="238"/>
      <c r="M2107" s="239"/>
      <c r="N2107" s="240"/>
      <c r="O2107" s="240"/>
      <c r="P2107" s="240"/>
      <c r="Q2107" s="240"/>
      <c r="R2107" s="240"/>
      <c r="S2107" s="240"/>
      <c r="T2107" s="241"/>
      <c r="U2107" s="13"/>
      <c r="V2107" s="13"/>
      <c r="W2107" s="13"/>
      <c r="X2107" s="13"/>
      <c r="Y2107" s="13"/>
      <c r="Z2107" s="13"/>
      <c r="AA2107" s="13"/>
      <c r="AB2107" s="13"/>
      <c r="AC2107" s="13"/>
      <c r="AD2107" s="13"/>
      <c r="AE2107" s="13"/>
      <c r="AT2107" s="242" t="s">
        <v>160</v>
      </c>
      <c r="AU2107" s="242" t="s">
        <v>89</v>
      </c>
      <c r="AV2107" s="13" t="s">
        <v>87</v>
      </c>
      <c r="AW2107" s="13" t="s">
        <v>34</v>
      </c>
      <c r="AX2107" s="13" t="s">
        <v>79</v>
      </c>
      <c r="AY2107" s="242" t="s">
        <v>151</v>
      </c>
    </row>
    <row r="2108" s="13" customFormat="1">
      <c r="A2108" s="13"/>
      <c r="B2108" s="232"/>
      <c r="C2108" s="233"/>
      <c r="D2108" s="234" t="s">
        <v>160</v>
      </c>
      <c r="E2108" s="235" t="s">
        <v>1</v>
      </c>
      <c r="F2108" s="236" t="s">
        <v>2403</v>
      </c>
      <c r="G2108" s="233"/>
      <c r="H2108" s="235" t="s">
        <v>1</v>
      </c>
      <c r="I2108" s="237"/>
      <c r="J2108" s="233"/>
      <c r="K2108" s="233"/>
      <c r="L2108" s="238"/>
      <c r="M2108" s="239"/>
      <c r="N2108" s="240"/>
      <c r="O2108" s="240"/>
      <c r="P2108" s="240"/>
      <c r="Q2108" s="240"/>
      <c r="R2108" s="240"/>
      <c r="S2108" s="240"/>
      <c r="T2108" s="241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T2108" s="242" t="s">
        <v>160</v>
      </c>
      <c r="AU2108" s="242" t="s">
        <v>89</v>
      </c>
      <c r="AV2108" s="13" t="s">
        <v>87</v>
      </c>
      <c r="AW2108" s="13" t="s">
        <v>34</v>
      </c>
      <c r="AX2108" s="13" t="s">
        <v>79</v>
      </c>
      <c r="AY2108" s="242" t="s">
        <v>151</v>
      </c>
    </row>
    <row r="2109" s="13" customFormat="1">
      <c r="A2109" s="13"/>
      <c r="B2109" s="232"/>
      <c r="C2109" s="233"/>
      <c r="D2109" s="234" t="s">
        <v>160</v>
      </c>
      <c r="E2109" s="235" t="s">
        <v>1</v>
      </c>
      <c r="F2109" s="236" t="s">
        <v>2404</v>
      </c>
      <c r="G2109" s="233"/>
      <c r="H2109" s="235" t="s">
        <v>1</v>
      </c>
      <c r="I2109" s="237"/>
      <c r="J2109" s="233"/>
      <c r="K2109" s="233"/>
      <c r="L2109" s="238"/>
      <c r="M2109" s="239"/>
      <c r="N2109" s="240"/>
      <c r="O2109" s="240"/>
      <c r="P2109" s="240"/>
      <c r="Q2109" s="240"/>
      <c r="R2109" s="240"/>
      <c r="S2109" s="240"/>
      <c r="T2109" s="241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T2109" s="242" t="s">
        <v>160</v>
      </c>
      <c r="AU2109" s="242" t="s">
        <v>89</v>
      </c>
      <c r="AV2109" s="13" t="s">
        <v>87</v>
      </c>
      <c r="AW2109" s="13" t="s">
        <v>34</v>
      </c>
      <c r="AX2109" s="13" t="s">
        <v>79</v>
      </c>
      <c r="AY2109" s="242" t="s">
        <v>151</v>
      </c>
    </row>
    <row r="2110" s="13" customFormat="1">
      <c r="A2110" s="13"/>
      <c r="B2110" s="232"/>
      <c r="C2110" s="233"/>
      <c r="D2110" s="234" t="s">
        <v>160</v>
      </c>
      <c r="E2110" s="235" t="s">
        <v>1</v>
      </c>
      <c r="F2110" s="236" t="s">
        <v>2405</v>
      </c>
      <c r="G2110" s="233"/>
      <c r="H2110" s="235" t="s">
        <v>1</v>
      </c>
      <c r="I2110" s="237"/>
      <c r="J2110" s="233"/>
      <c r="K2110" s="233"/>
      <c r="L2110" s="238"/>
      <c r="M2110" s="239"/>
      <c r="N2110" s="240"/>
      <c r="O2110" s="240"/>
      <c r="P2110" s="240"/>
      <c r="Q2110" s="240"/>
      <c r="R2110" s="240"/>
      <c r="S2110" s="240"/>
      <c r="T2110" s="241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T2110" s="242" t="s">
        <v>160</v>
      </c>
      <c r="AU2110" s="242" t="s">
        <v>89</v>
      </c>
      <c r="AV2110" s="13" t="s">
        <v>87</v>
      </c>
      <c r="AW2110" s="13" t="s">
        <v>34</v>
      </c>
      <c r="AX2110" s="13" t="s">
        <v>79</v>
      </c>
      <c r="AY2110" s="242" t="s">
        <v>151</v>
      </c>
    </row>
    <row r="2111" s="14" customFormat="1">
      <c r="A2111" s="14"/>
      <c r="B2111" s="243"/>
      <c r="C2111" s="244"/>
      <c r="D2111" s="234" t="s">
        <v>160</v>
      </c>
      <c r="E2111" s="245" t="s">
        <v>1</v>
      </c>
      <c r="F2111" s="246" t="s">
        <v>271</v>
      </c>
      <c r="G2111" s="244"/>
      <c r="H2111" s="247">
        <v>14</v>
      </c>
      <c r="I2111" s="248"/>
      <c r="J2111" s="244"/>
      <c r="K2111" s="244"/>
      <c r="L2111" s="249"/>
      <c r="M2111" s="250"/>
      <c r="N2111" s="251"/>
      <c r="O2111" s="251"/>
      <c r="P2111" s="251"/>
      <c r="Q2111" s="251"/>
      <c r="R2111" s="251"/>
      <c r="S2111" s="251"/>
      <c r="T2111" s="252"/>
      <c r="U2111" s="14"/>
      <c r="V2111" s="14"/>
      <c r="W2111" s="14"/>
      <c r="X2111" s="14"/>
      <c r="Y2111" s="14"/>
      <c r="Z2111" s="14"/>
      <c r="AA2111" s="14"/>
      <c r="AB2111" s="14"/>
      <c r="AC2111" s="14"/>
      <c r="AD2111" s="14"/>
      <c r="AE2111" s="14"/>
      <c r="AT2111" s="253" t="s">
        <v>160</v>
      </c>
      <c r="AU2111" s="253" t="s">
        <v>89</v>
      </c>
      <c r="AV2111" s="14" t="s">
        <v>89</v>
      </c>
      <c r="AW2111" s="14" t="s">
        <v>34</v>
      </c>
      <c r="AX2111" s="14" t="s">
        <v>79</v>
      </c>
      <c r="AY2111" s="253" t="s">
        <v>151</v>
      </c>
    </row>
    <row r="2112" s="13" customFormat="1">
      <c r="A2112" s="13"/>
      <c r="B2112" s="232"/>
      <c r="C2112" s="233"/>
      <c r="D2112" s="234" t="s">
        <v>160</v>
      </c>
      <c r="E2112" s="235" t="s">
        <v>1</v>
      </c>
      <c r="F2112" s="236" t="s">
        <v>2446</v>
      </c>
      <c r="G2112" s="233"/>
      <c r="H2112" s="235" t="s">
        <v>1</v>
      </c>
      <c r="I2112" s="237"/>
      <c r="J2112" s="233"/>
      <c r="K2112" s="233"/>
      <c r="L2112" s="238"/>
      <c r="M2112" s="239"/>
      <c r="N2112" s="240"/>
      <c r="O2112" s="240"/>
      <c r="P2112" s="240"/>
      <c r="Q2112" s="240"/>
      <c r="R2112" s="240"/>
      <c r="S2112" s="240"/>
      <c r="T2112" s="241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42" t="s">
        <v>160</v>
      </c>
      <c r="AU2112" s="242" t="s">
        <v>89</v>
      </c>
      <c r="AV2112" s="13" t="s">
        <v>87</v>
      </c>
      <c r="AW2112" s="13" t="s">
        <v>34</v>
      </c>
      <c r="AX2112" s="13" t="s">
        <v>79</v>
      </c>
      <c r="AY2112" s="242" t="s">
        <v>151</v>
      </c>
    </row>
    <row r="2113" s="14" customFormat="1">
      <c r="A2113" s="14"/>
      <c r="B2113" s="243"/>
      <c r="C2113" s="244"/>
      <c r="D2113" s="234" t="s">
        <v>160</v>
      </c>
      <c r="E2113" s="245" t="s">
        <v>1</v>
      </c>
      <c r="F2113" s="246" t="s">
        <v>87</v>
      </c>
      <c r="G2113" s="244"/>
      <c r="H2113" s="247">
        <v>1</v>
      </c>
      <c r="I2113" s="248"/>
      <c r="J2113" s="244"/>
      <c r="K2113" s="244"/>
      <c r="L2113" s="249"/>
      <c r="M2113" s="250"/>
      <c r="N2113" s="251"/>
      <c r="O2113" s="251"/>
      <c r="P2113" s="251"/>
      <c r="Q2113" s="251"/>
      <c r="R2113" s="251"/>
      <c r="S2113" s="251"/>
      <c r="T2113" s="252"/>
      <c r="U2113" s="14"/>
      <c r="V2113" s="14"/>
      <c r="W2113" s="14"/>
      <c r="X2113" s="14"/>
      <c r="Y2113" s="14"/>
      <c r="Z2113" s="14"/>
      <c r="AA2113" s="14"/>
      <c r="AB2113" s="14"/>
      <c r="AC2113" s="14"/>
      <c r="AD2113" s="14"/>
      <c r="AE2113" s="14"/>
      <c r="AT2113" s="253" t="s">
        <v>160</v>
      </c>
      <c r="AU2113" s="253" t="s">
        <v>89</v>
      </c>
      <c r="AV2113" s="14" t="s">
        <v>89</v>
      </c>
      <c r="AW2113" s="14" t="s">
        <v>34</v>
      </c>
      <c r="AX2113" s="14" t="s">
        <v>79</v>
      </c>
      <c r="AY2113" s="253" t="s">
        <v>151</v>
      </c>
    </row>
    <row r="2114" s="15" customFormat="1">
      <c r="A2114" s="15"/>
      <c r="B2114" s="254"/>
      <c r="C2114" s="255"/>
      <c r="D2114" s="234" t="s">
        <v>160</v>
      </c>
      <c r="E2114" s="256" t="s">
        <v>1</v>
      </c>
      <c r="F2114" s="257" t="s">
        <v>166</v>
      </c>
      <c r="G2114" s="255"/>
      <c r="H2114" s="258">
        <v>15</v>
      </c>
      <c r="I2114" s="259"/>
      <c r="J2114" s="255"/>
      <c r="K2114" s="255"/>
      <c r="L2114" s="260"/>
      <c r="M2114" s="261"/>
      <c r="N2114" s="262"/>
      <c r="O2114" s="262"/>
      <c r="P2114" s="262"/>
      <c r="Q2114" s="262"/>
      <c r="R2114" s="262"/>
      <c r="S2114" s="262"/>
      <c r="T2114" s="263"/>
      <c r="U2114" s="15"/>
      <c r="V2114" s="15"/>
      <c r="W2114" s="15"/>
      <c r="X2114" s="15"/>
      <c r="Y2114" s="15"/>
      <c r="Z2114" s="15"/>
      <c r="AA2114" s="15"/>
      <c r="AB2114" s="15"/>
      <c r="AC2114" s="15"/>
      <c r="AD2114" s="15"/>
      <c r="AE2114" s="15"/>
      <c r="AT2114" s="264" t="s">
        <v>160</v>
      </c>
      <c r="AU2114" s="264" t="s">
        <v>89</v>
      </c>
      <c r="AV2114" s="15" t="s">
        <v>158</v>
      </c>
      <c r="AW2114" s="15" t="s">
        <v>34</v>
      </c>
      <c r="AX2114" s="15" t="s">
        <v>87</v>
      </c>
      <c r="AY2114" s="264" t="s">
        <v>151</v>
      </c>
    </row>
    <row r="2115" s="13" customFormat="1">
      <c r="A2115" s="13"/>
      <c r="B2115" s="232"/>
      <c r="C2115" s="233"/>
      <c r="D2115" s="234" t="s">
        <v>160</v>
      </c>
      <c r="E2115" s="235" t="s">
        <v>1</v>
      </c>
      <c r="F2115" s="236" t="s">
        <v>37</v>
      </c>
      <c r="G2115" s="233"/>
      <c r="H2115" s="235" t="s">
        <v>1</v>
      </c>
      <c r="I2115" s="237"/>
      <c r="J2115" s="233"/>
      <c r="K2115" s="233"/>
      <c r="L2115" s="238"/>
      <c r="M2115" s="239"/>
      <c r="N2115" s="240"/>
      <c r="O2115" s="240"/>
      <c r="P2115" s="240"/>
      <c r="Q2115" s="240"/>
      <c r="R2115" s="240"/>
      <c r="S2115" s="240"/>
      <c r="T2115" s="241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42" t="s">
        <v>160</v>
      </c>
      <c r="AU2115" s="242" t="s">
        <v>89</v>
      </c>
      <c r="AV2115" s="13" t="s">
        <v>87</v>
      </c>
      <c r="AW2115" s="13" t="s">
        <v>34</v>
      </c>
      <c r="AX2115" s="13" t="s">
        <v>79</v>
      </c>
      <c r="AY2115" s="242" t="s">
        <v>151</v>
      </c>
    </row>
    <row r="2116" s="13" customFormat="1">
      <c r="A2116" s="13"/>
      <c r="B2116" s="232"/>
      <c r="C2116" s="233"/>
      <c r="D2116" s="234" t="s">
        <v>160</v>
      </c>
      <c r="E2116" s="235" t="s">
        <v>1</v>
      </c>
      <c r="F2116" s="236" t="s">
        <v>2406</v>
      </c>
      <c r="G2116" s="233"/>
      <c r="H2116" s="235" t="s">
        <v>1</v>
      </c>
      <c r="I2116" s="237"/>
      <c r="J2116" s="233"/>
      <c r="K2116" s="233"/>
      <c r="L2116" s="238"/>
      <c r="M2116" s="239"/>
      <c r="N2116" s="240"/>
      <c r="O2116" s="240"/>
      <c r="P2116" s="240"/>
      <c r="Q2116" s="240"/>
      <c r="R2116" s="240"/>
      <c r="S2116" s="240"/>
      <c r="T2116" s="241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T2116" s="242" t="s">
        <v>160</v>
      </c>
      <c r="AU2116" s="242" t="s">
        <v>89</v>
      </c>
      <c r="AV2116" s="13" t="s">
        <v>87</v>
      </c>
      <c r="AW2116" s="13" t="s">
        <v>34</v>
      </c>
      <c r="AX2116" s="13" t="s">
        <v>79</v>
      </c>
      <c r="AY2116" s="242" t="s">
        <v>151</v>
      </c>
    </row>
    <row r="2117" s="13" customFormat="1">
      <c r="A2117" s="13"/>
      <c r="B2117" s="232"/>
      <c r="C2117" s="233"/>
      <c r="D2117" s="234" t="s">
        <v>160</v>
      </c>
      <c r="E2117" s="235" t="s">
        <v>1</v>
      </c>
      <c r="F2117" s="236" t="s">
        <v>2407</v>
      </c>
      <c r="G2117" s="233"/>
      <c r="H2117" s="235" t="s">
        <v>1</v>
      </c>
      <c r="I2117" s="237"/>
      <c r="J2117" s="233"/>
      <c r="K2117" s="233"/>
      <c r="L2117" s="238"/>
      <c r="M2117" s="239"/>
      <c r="N2117" s="240"/>
      <c r="O2117" s="240"/>
      <c r="P2117" s="240"/>
      <c r="Q2117" s="240"/>
      <c r="R2117" s="240"/>
      <c r="S2117" s="240"/>
      <c r="T2117" s="241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T2117" s="242" t="s">
        <v>160</v>
      </c>
      <c r="AU2117" s="242" t="s">
        <v>89</v>
      </c>
      <c r="AV2117" s="13" t="s">
        <v>87</v>
      </c>
      <c r="AW2117" s="13" t="s">
        <v>34</v>
      </c>
      <c r="AX2117" s="13" t="s">
        <v>79</v>
      </c>
      <c r="AY2117" s="242" t="s">
        <v>151</v>
      </c>
    </row>
    <row r="2118" s="13" customFormat="1">
      <c r="A2118" s="13"/>
      <c r="B2118" s="232"/>
      <c r="C2118" s="233"/>
      <c r="D2118" s="234" t="s">
        <v>160</v>
      </c>
      <c r="E2118" s="235" t="s">
        <v>1</v>
      </c>
      <c r="F2118" s="236" t="s">
        <v>2408</v>
      </c>
      <c r="G2118" s="233"/>
      <c r="H2118" s="235" t="s">
        <v>1</v>
      </c>
      <c r="I2118" s="237"/>
      <c r="J2118" s="233"/>
      <c r="K2118" s="233"/>
      <c r="L2118" s="238"/>
      <c r="M2118" s="239"/>
      <c r="N2118" s="240"/>
      <c r="O2118" s="240"/>
      <c r="P2118" s="240"/>
      <c r="Q2118" s="240"/>
      <c r="R2118" s="240"/>
      <c r="S2118" s="240"/>
      <c r="T2118" s="241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T2118" s="242" t="s">
        <v>160</v>
      </c>
      <c r="AU2118" s="242" t="s">
        <v>89</v>
      </c>
      <c r="AV2118" s="13" t="s">
        <v>87</v>
      </c>
      <c r="AW2118" s="13" t="s">
        <v>34</v>
      </c>
      <c r="AX2118" s="13" t="s">
        <v>79</v>
      </c>
      <c r="AY2118" s="242" t="s">
        <v>151</v>
      </c>
    </row>
    <row r="2119" s="2" customFormat="1">
      <c r="A2119" s="39"/>
      <c r="B2119" s="40"/>
      <c r="C2119" s="219" t="s">
        <v>1824</v>
      </c>
      <c r="D2119" s="219" t="s">
        <v>153</v>
      </c>
      <c r="E2119" s="220" t="s">
        <v>2447</v>
      </c>
      <c r="F2119" s="221" t="s">
        <v>2448</v>
      </c>
      <c r="G2119" s="222" t="s">
        <v>232</v>
      </c>
      <c r="H2119" s="223">
        <v>1</v>
      </c>
      <c r="I2119" s="224"/>
      <c r="J2119" s="225">
        <f>ROUND(I2119*H2119,2)</f>
        <v>0</v>
      </c>
      <c r="K2119" s="221" t="s">
        <v>1</v>
      </c>
      <c r="L2119" s="45"/>
      <c r="M2119" s="226" t="s">
        <v>1</v>
      </c>
      <c r="N2119" s="227" t="s">
        <v>44</v>
      </c>
      <c r="O2119" s="92"/>
      <c r="P2119" s="228">
        <f>O2119*H2119</f>
        <v>0</v>
      </c>
      <c r="Q2119" s="228">
        <v>0</v>
      </c>
      <c r="R2119" s="228">
        <f>Q2119*H2119</f>
        <v>0</v>
      </c>
      <c r="S2119" s="228">
        <v>0</v>
      </c>
      <c r="T2119" s="229">
        <f>S2119*H2119</f>
        <v>0</v>
      </c>
      <c r="U2119" s="39"/>
      <c r="V2119" s="39"/>
      <c r="W2119" s="39"/>
      <c r="X2119" s="39"/>
      <c r="Y2119" s="39"/>
      <c r="Z2119" s="39"/>
      <c r="AA2119" s="39"/>
      <c r="AB2119" s="39"/>
      <c r="AC2119" s="39"/>
      <c r="AD2119" s="39"/>
      <c r="AE2119" s="39"/>
      <c r="AR2119" s="230" t="s">
        <v>209</v>
      </c>
      <c r="AT2119" s="230" t="s">
        <v>153</v>
      </c>
      <c r="AU2119" s="230" t="s">
        <v>89</v>
      </c>
      <c r="AY2119" s="18" t="s">
        <v>151</v>
      </c>
      <c r="BE2119" s="231">
        <f>IF(N2119="základní",J2119,0)</f>
        <v>0</v>
      </c>
      <c r="BF2119" s="231">
        <f>IF(N2119="snížená",J2119,0)</f>
        <v>0</v>
      </c>
      <c r="BG2119" s="231">
        <f>IF(N2119="zákl. přenesená",J2119,0)</f>
        <v>0</v>
      </c>
      <c r="BH2119" s="231">
        <f>IF(N2119="sníž. přenesená",J2119,0)</f>
        <v>0</v>
      </c>
      <c r="BI2119" s="231">
        <f>IF(N2119="nulová",J2119,0)</f>
        <v>0</v>
      </c>
      <c r="BJ2119" s="18" t="s">
        <v>87</v>
      </c>
      <c r="BK2119" s="231">
        <f>ROUND(I2119*H2119,2)</f>
        <v>0</v>
      </c>
      <c r="BL2119" s="18" t="s">
        <v>209</v>
      </c>
      <c r="BM2119" s="230" t="s">
        <v>2449</v>
      </c>
    </row>
    <row r="2120" s="13" customFormat="1">
      <c r="A2120" s="13"/>
      <c r="B2120" s="232"/>
      <c r="C2120" s="233"/>
      <c r="D2120" s="234" t="s">
        <v>160</v>
      </c>
      <c r="E2120" s="235" t="s">
        <v>1</v>
      </c>
      <c r="F2120" s="236" t="s">
        <v>2400</v>
      </c>
      <c r="G2120" s="233"/>
      <c r="H2120" s="235" t="s">
        <v>1</v>
      </c>
      <c r="I2120" s="237"/>
      <c r="J2120" s="233"/>
      <c r="K2120" s="233"/>
      <c r="L2120" s="238"/>
      <c r="M2120" s="239"/>
      <c r="N2120" s="240"/>
      <c r="O2120" s="240"/>
      <c r="P2120" s="240"/>
      <c r="Q2120" s="240"/>
      <c r="R2120" s="240"/>
      <c r="S2120" s="240"/>
      <c r="T2120" s="241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T2120" s="242" t="s">
        <v>160</v>
      </c>
      <c r="AU2120" s="242" t="s">
        <v>89</v>
      </c>
      <c r="AV2120" s="13" t="s">
        <v>87</v>
      </c>
      <c r="AW2120" s="13" t="s">
        <v>34</v>
      </c>
      <c r="AX2120" s="13" t="s">
        <v>79</v>
      </c>
      <c r="AY2120" s="242" t="s">
        <v>151</v>
      </c>
    </row>
    <row r="2121" s="13" customFormat="1">
      <c r="A2121" s="13"/>
      <c r="B2121" s="232"/>
      <c r="C2121" s="233"/>
      <c r="D2121" s="234" t="s">
        <v>160</v>
      </c>
      <c r="E2121" s="235" t="s">
        <v>1</v>
      </c>
      <c r="F2121" s="236" t="s">
        <v>2423</v>
      </c>
      <c r="G2121" s="233"/>
      <c r="H2121" s="235" t="s">
        <v>1</v>
      </c>
      <c r="I2121" s="237"/>
      <c r="J2121" s="233"/>
      <c r="K2121" s="233"/>
      <c r="L2121" s="238"/>
      <c r="M2121" s="239"/>
      <c r="N2121" s="240"/>
      <c r="O2121" s="240"/>
      <c r="P2121" s="240"/>
      <c r="Q2121" s="240"/>
      <c r="R2121" s="240"/>
      <c r="S2121" s="240"/>
      <c r="T2121" s="241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42" t="s">
        <v>160</v>
      </c>
      <c r="AU2121" s="242" t="s">
        <v>89</v>
      </c>
      <c r="AV2121" s="13" t="s">
        <v>87</v>
      </c>
      <c r="AW2121" s="13" t="s">
        <v>34</v>
      </c>
      <c r="AX2121" s="13" t="s">
        <v>79</v>
      </c>
      <c r="AY2121" s="242" t="s">
        <v>151</v>
      </c>
    </row>
    <row r="2122" s="13" customFormat="1">
      <c r="A2122" s="13"/>
      <c r="B2122" s="232"/>
      <c r="C2122" s="233"/>
      <c r="D2122" s="234" t="s">
        <v>160</v>
      </c>
      <c r="E2122" s="235" t="s">
        <v>1</v>
      </c>
      <c r="F2122" s="236" t="s">
        <v>2425</v>
      </c>
      <c r="G2122" s="233"/>
      <c r="H2122" s="235" t="s">
        <v>1</v>
      </c>
      <c r="I2122" s="237"/>
      <c r="J2122" s="233"/>
      <c r="K2122" s="233"/>
      <c r="L2122" s="238"/>
      <c r="M2122" s="239"/>
      <c r="N2122" s="240"/>
      <c r="O2122" s="240"/>
      <c r="P2122" s="240"/>
      <c r="Q2122" s="240"/>
      <c r="R2122" s="240"/>
      <c r="S2122" s="240"/>
      <c r="T2122" s="241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T2122" s="242" t="s">
        <v>160</v>
      </c>
      <c r="AU2122" s="242" t="s">
        <v>89</v>
      </c>
      <c r="AV2122" s="13" t="s">
        <v>87</v>
      </c>
      <c r="AW2122" s="13" t="s">
        <v>34</v>
      </c>
      <c r="AX2122" s="13" t="s">
        <v>79</v>
      </c>
      <c r="AY2122" s="242" t="s">
        <v>151</v>
      </c>
    </row>
    <row r="2123" s="13" customFormat="1">
      <c r="A2123" s="13"/>
      <c r="B2123" s="232"/>
      <c r="C2123" s="233"/>
      <c r="D2123" s="234" t="s">
        <v>160</v>
      </c>
      <c r="E2123" s="235" t="s">
        <v>1</v>
      </c>
      <c r="F2123" s="236" t="s">
        <v>2404</v>
      </c>
      <c r="G2123" s="233"/>
      <c r="H2123" s="235" t="s">
        <v>1</v>
      </c>
      <c r="I2123" s="237"/>
      <c r="J2123" s="233"/>
      <c r="K2123" s="233"/>
      <c r="L2123" s="238"/>
      <c r="M2123" s="239"/>
      <c r="N2123" s="240"/>
      <c r="O2123" s="240"/>
      <c r="P2123" s="240"/>
      <c r="Q2123" s="240"/>
      <c r="R2123" s="240"/>
      <c r="S2123" s="240"/>
      <c r="T2123" s="241"/>
      <c r="U2123" s="13"/>
      <c r="V2123" s="13"/>
      <c r="W2123" s="13"/>
      <c r="X2123" s="13"/>
      <c r="Y2123" s="13"/>
      <c r="Z2123" s="13"/>
      <c r="AA2123" s="13"/>
      <c r="AB2123" s="13"/>
      <c r="AC2123" s="13"/>
      <c r="AD2123" s="13"/>
      <c r="AE2123" s="13"/>
      <c r="AT2123" s="242" t="s">
        <v>160</v>
      </c>
      <c r="AU2123" s="242" t="s">
        <v>89</v>
      </c>
      <c r="AV2123" s="13" t="s">
        <v>87</v>
      </c>
      <c r="AW2123" s="13" t="s">
        <v>34</v>
      </c>
      <c r="AX2123" s="13" t="s">
        <v>79</v>
      </c>
      <c r="AY2123" s="242" t="s">
        <v>151</v>
      </c>
    </row>
    <row r="2124" s="13" customFormat="1">
      <c r="A2124" s="13"/>
      <c r="B2124" s="232"/>
      <c r="C2124" s="233"/>
      <c r="D2124" s="234" t="s">
        <v>160</v>
      </c>
      <c r="E2124" s="235" t="s">
        <v>1</v>
      </c>
      <c r="F2124" s="236" t="s">
        <v>2405</v>
      </c>
      <c r="G2124" s="233"/>
      <c r="H2124" s="235" t="s">
        <v>1</v>
      </c>
      <c r="I2124" s="237"/>
      <c r="J2124" s="233"/>
      <c r="K2124" s="233"/>
      <c r="L2124" s="238"/>
      <c r="M2124" s="239"/>
      <c r="N2124" s="240"/>
      <c r="O2124" s="240"/>
      <c r="P2124" s="240"/>
      <c r="Q2124" s="240"/>
      <c r="R2124" s="240"/>
      <c r="S2124" s="240"/>
      <c r="T2124" s="241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T2124" s="242" t="s">
        <v>160</v>
      </c>
      <c r="AU2124" s="242" t="s">
        <v>89</v>
      </c>
      <c r="AV2124" s="13" t="s">
        <v>87</v>
      </c>
      <c r="AW2124" s="13" t="s">
        <v>34</v>
      </c>
      <c r="AX2124" s="13" t="s">
        <v>79</v>
      </c>
      <c r="AY2124" s="242" t="s">
        <v>151</v>
      </c>
    </row>
    <row r="2125" s="14" customFormat="1">
      <c r="A2125" s="14"/>
      <c r="B2125" s="243"/>
      <c r="C2125" s="244"/>
      <c r="D2125" s="234" t="s">
        <v>160</v>
      </c>
      <c r="E2125" s="245" t="s">
        <v>1</v>
      </c>
      <c r="F2125" s="246" t="s">
        <v>87</v>
      </c>
      <c r="G2125" s="244"/>
      <c r="H2125" s="247">
        <v>1</v>
      </c>
      <c r="I2125" s="248"/>
      <c r="J2125" s="244"/>
      <c r="K2125" s="244"/>
      <c r="L2125" s="249"/>
      <c r="M2125" s="250"/>
      <c r="N2125" s="251"/>
      <c r="O2125" s="251"/>
      <c r="P2125" s="251"/>
      <c r="Q2125" s="251"/>
      <c r="R2125" s="251"/>
      <c r="S2125" s="251"/>
      <c r="T2125" s="252"/>
      <c r="U2125" s="14"/>
      <c r="V2125" s="14"/>
      <c r="W2125" s="14"/>
      <c r="X2125" s="14"/>
      <c r="Y2125" s="14"/>
      <c r="Z2125" s="14"/>
      <c r="AA2125" s="14"/>
      <c r="AB2125" s="14"/>
      <c r="AC2125" s="14"/>
      <c r="AD2125" s="14"/>
      <c r="AE2125" s="14"/>
      <c r="AT2125" s="253" t="s">
        <v>160</v>
      </c>
      <c r="AU2125" s="253" t="s">
        <v>89</v>
      </c>
      <c r="AV2125" s="14" t="s">
        <v>89</v>
      </c>
      <c r="AW2125" s="14" t="s">
        <v>34</v>
      </c>
      <c r="AX2125" s="14" t="s">
        <v>87</v>
      </c>
      <c r="AY2125" s="253" t="s">
        <v>151</v>
      </c>
    </row>
    <row r="2126" s="13" customFormat="1">
      <c r="A2126" s="13"/>
      <c r="B2126" s="232"/>
      <c r="C2126" s="233"/>
      <c r="D2126" s="234" t="s">
        <v>160</v>
      </c>
      <c r="E2126" s="235" t="s">
        <v>1</v>
      </c>
      <c r="F2126" s="236" t="s">
        <v>37</v>
      </c>
      <c r="G2126" s="233"/>
      <c r="H2126" s="235" t="s">
        <v>1</v>
      </c>
      <c r="I2126" s="237"/>
      <c r="J2126" s="233"/>
      <c r="K2126" s="233"/>
      <c r="L2126" s="238"/>
      <c r="M2126" s="239"/>
      <c r="N2126" s="240"/>
      <c r="O2126" s="240"/>
      <c r="P2126" s="240"/>
      <c r="Q2126" s="240"/>
      <c r="R2126" s="240"/>
      <c r="S2126" s="240"/>
      <c r="T2126" s="241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T2126" s="242" t="s">
        <v>160</v>
      </c>
      <c r="AU2126" s="242" t="s">
        <v>89</v>
      </c>
      <c r="AV2126" s="13" t="s">
        <v>87</v>
      </c>
      <c r="AW2126" s="13" t="s">
        <v>34</v>
      </c>
      <c r="AX2126" s="13" t="s">
        <v>79</v>
      </c>
      <c r="AY2126" s="242" t="s">
        <v>151</v>
      </c>
    </row>
    <row r="2127" s="13" customFormat="1">
      <c r="A2127" s="13"/>
      <c r="B2127" s="232"/>
      <c r="C2127" s="233"/>
      <c r="D2127" s="234" t="s">
        <v>160</v>
      </c>
      <c r="E2127" s="235" t="s">
        <v>1</v>
      </c>
      <c r="F2127" s="236" t="s">
        <v>2406</v>
      </c>
      <c r="G2127" s="233"/>
      <c r="H2127" s="235" t="s">
        <v>1</v>
      </c>
      <c r="I2127" s="237"/>
      <c r="J2127" s="233"/>
      <c r="K2127" s="233"/>
      <c r="L2127" s="238"/>
      <c r="M2127" s="239"/>
      <c r="N2127" s="240"/>
      <c r="O2127" s="240"/>
      <c r="P2127" s="240"/>
      <c r="Q2127" s="240"/>
      <c r="R2127" s="240"/>
      <c r="S2127" s="240"/>
      <c r="T2127" s="241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T2127" s="242" t="s">
        <v>160</v>
      </c>
      <c r="AU2127" s="242" t="s">
        <v>89</v>
      </c>
      <c r="AV2127" s="13" t="s">
        <v>87</v>
      </c>
      <c r="AW2127" s="13" t="s">
        <v>34</v>
      </c>
      <c r="AX2127" s="13" t="s">
        <v>79</v>
      </c>
      <c r="AY2127" s="242" t="s">
        <v>151</v>
      </c>
    </row>
    <row r="2128" s="13" customFormat="1">
      <c r="A2128" s="13"/>
      <c r="B2128" s="232"/>
      <c r="C2128" s="233"/>
      <c r="D2128" s="234" t="s">
        <v>160</v>
      </c>
      <c r="E2128" s="235" t="s">
        <v>1</v>
      </c>
      <c r="F2128" s="236" t="s">
        <v>2407</v>
      </c>
      <c r="G2128" s="233"/>
      <c r="H2128" s="235" t="s">
        <v>1</v>
      </c>
      <c r="I2128" s="237"/>
      <c r="J2128" s="233"/>
      <c r="K2128" s="233"/>
      <c r="L2128" s="238"/>
      <c r="M2128" s="239"/>
      <c r="N2128" s="240"/>
      <c r="O2128" s="240"/>
      <c r="P2128" s="240"/>
      <c r="Q2128" s="240"/>
      <c r="R2128" s="240"/>
      <c r="S2128" s="240"/>
      <c r="T2128" s="241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42" t="s">
        <v>160</v>
      </c>
      <c r="AU2128" s="242" t="s">
        <v>89</v>
      </c>
      <c r="AV2128" s="13" t="s">
        <v>87</v>
      </c>
      <c r="AW2128" s="13" t="s">
        <v>34</v>
      </c>
      <c r="AX2128" s="13" t="s">
        <v>79</v>
      </c>
      <c r="AY2128" s="242" t="s">
        <v>151</v>
      </c>
    </row>
    <row r="2129" s="13" customFormat="1">
      <c r="A2129" s="13"/>
      <c r="B2129" s="232"/>
      <c r="C2129" s="233"/>
      <c r="D2129" s="234" t="s">
        <v>160</v>
      </c>
      <c r="E2129" s="235" t="s">
        <v>1</v>
      </c>
      <c r="F2129" s="236" t="s">
        <v>2408</v>
      </c>
      <c r="G2129" s="233"/>
      <c r="H2129" s="235" t="s">
        <v>1</v>
      </c>
      <c r="I2129" s="237"/>
      <c r="J2129" s="233"/>
      <c r="K2129" s="233"/>
      <c r="L2129" s="238"/>
      <c r="M2129" s="239"/>
      <c r="N2129" s="240"/>
      <c r="O2129" s="240"/>
      <c r="P2129" s="240"/>
      <c r="Q2129" s="240"/>
      <c r="R2129" s="240"/>
      <c r="S2129" s="240"/>
      <c r="T2129" s="241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T2129" s="242" t="s">
        <v>160</v>
      </c>
      <c r="AU2129" s="242" t="s">
        <v>89</v>
      </c>
      <c r="AV2129" s="13" t="s">
        <v>87</v>
      </c>
      <c r="AW2129" s="13" t="s">
        <v>34</v>
      </c>
      <c r="AX2129" s="13" t="s">
        <v>79</v>
      </c>
      <c r="AY2129" s="242" t="s">
        <v>151</v>
      </c>
    </row>
    <row r="2130" s="12" customFormat="1" ht="22.8" customHeight="1">
      <c r="A2130" s="12"/>
      <c r="B2130" s="203"/>
      <c r="C2130" s="204"/>
      <c r="D2130" s="205" t="s">
        <v>78</v>
      </c>
      <c r="E2130" s="217" t="s">
        <v>2450</v>
      </c>
      <c r="F2130" s="217" t="s">
        <v>2451</v>
      </c>
      <c r="G2130" s="204"/>
      <c r="H2130" s="204"/>
      <c r="I2130" s="207"/>
      <c r="J2130" s="218">
        <f>BK2130</f>
        <v>0</v>
      </c>
      <c r="K2130" s="204"/>
      <c r="L2130" s="209"/>
      <c r="M2130" s="210"/>
      <c r="N2130" s="211"/>
      <c r="O2130" s="211"/>
      <c r="P2130" s="212">
        <f>SUM(P2131:P2224)</f>
        <v>0</v>
      </c>
      <c r="Q2130" s="211"/>
      <c r="R2130" s="212">
        <f>SUM(R2131:R2224)</f>
        <v>0</v>
      </c>
      <c r="S2130" s="211"/>
      <c r="T2130" s="213">
        <f>SUM(T2131:T2224)</f>
        <v>0</v>
      </c>
      <c r="U2130" s="12"/>
      <c r="V2130" s="12"/>
      <c r="W2130" s="12"/>
      <c r="X2130" s="12"/>
      <c r="Y2130" s="12"/>
      <c r="Z2130" s="12"/>
      <c r="AA2130" s="12"/>
      <c r="AB2130" s="12"/>
      <c r="AC2130" s="12"/>
      <c r="AD2130" s="12"/>
      <c r="AE2130" s="12"/>
      <c r="AR2130" s="214" t="s">
        <v>89</v>
      </c>
      <c r="AT2130" s="215" t="s">
        <v>78</v>
      </c>
      <c r="AU2130" s="215" t="s">
        <v>87</v>
      </c>
      <c r="AY2130" s="214" t="s">
        <v>151</v>
      </c>
      <c r="BK2130" s="216">
        <f>SUM(BK2131:BK2224)</f>
        <v>0</v>
      </c>
    </row>
    <row r="2131" s="2" customFormat="1">
      <c r="A2131" s="39"/>
      <c r="B2131" s="40"/>
      <c r="C2131" s="219" t="s">
        <v>2452</v>
      </c>
      <c r="D2131" s="219" t="s">
        <v>153</v>
      </c>
      <c r="E2131" s="220" t="s">
        <v>2453</v>
      </c>
      <c r="F2131" s="221" t="s">
        <v>2454</v>
      </c>
      <c r="G2131" s="222" t="s">
        <v>232</v>
      </c>
      <c r="H2131" s="223">
        <v>1</v>
      </c>
      <c r="I2131" s="224"/>
      <c r="J2131" s="225">
        <f>ROUND(I2131*H2131,2)</f>
        <v>0</v>
      </c>
      <c r="K2131" s="221" t="s">
        <v>1</v>
      </c>
      <c r="L2131" s="45"/>
      <c r="M2131" s="226" t="s">
        <v>1</v>
      </c>
      <c r="N2131" s="227" t="s">
        <v>44</v>
      </c>
      <c r="O2131" s="92"/>
      <c r="P2131" s="228">
        <f>O2131*H2131</f>
        <v>0</v>
      </c>
      <c r="Q2131" s="228">
        <v>0</v>
      </c>
      <c r="R2131" s="228">
        <f>Q2131*H2131</f>
        <v>0</v>
      </c>
      <c r="S2131" s="228">
        <v>0</v>
      </c>
      <c r="T2131" s="229">
        <f>S2131*H2131</f>
        <v>0</v>
      </c>
      <c r="U2131" s="39"/>
      <c r="V2131" s="39"/>
      <c r="W2131" s="39"/>
      <c r="X2131" s="39"/>
      <c r="Y2131" s="39"/>
      <c r="Z2131" s="39"/>
      <c r="AA2131" s="39"/>
      <c r="AB2131" s="39"/>
      <c r="AC2131" s="39"/>
      <c r="AD2131" s="39"/>
      <c r="AE2131" s="39"/>
      <c r="AR2131" s="230" t="s">
        <v>209</v>
      </c>
      <c r="AT2131" s="230" t="s">
        <v>153</v>
      </c>
      <c r="AU2131" s="230" t="s">
        <v>89</v>
      </c>
      <c r="AY2131" s="18" t="s">
        <v>151</v>
      </c>
      <c r="BE2131" s="231">
        <f>IF(N2131="základní",J2131,0)</f>
        <v>0</v>
      </c>
      <c r="BF2131" s="231">
        <f>IF(N2131="snížená",J2131,0)</f>
        <v>0</v>
      </c>
      <c r="BG2131" s="231">
        <f>IF(N2131="zákl. přenesená",J2131,0)</f>
        <v>0</v>
      </c>
      <c r="BH2131" s="231">
        <f>IF(N2131="sníž. přenesená",J2131,0)</f>
        <v>0</v>
      </c>
      <c r="BI2131" s="231">
        <f>IF(N2131="nulová",J2131,0)</f>
        <v>0</v>
      </c>
      <c r="BJ2131" s="18" t="s">
        <v>87</v>
      </c>
      <c r="BK2131" s="231">
        <f>ROUND(I2131*H2131,2)</f>
        <v>0</v>
      </c>
      <c r="BL2131" s="18" t="s">
        <v>209</v>
      </c>
      <c r="BM2131" s="230" t="s">
        <v>2455</v>
      </c>
    </row>
    <row r="2132" s="13" customFormat="1">
      <c r="A2132" s="13"/>
      <c r="B2132" s="232"/>
      <c r="C2132" s="233"/>
      <c r="D2132" s="234" t="s">
        <v>160</v>
      </c>
      <c r="E2132" s="235" t="s">
        <v>1</v>
      </c>
      <c r="F2132" s="236" t="s">
        <v>2456</v>
      </c>
      <c r="G2132" s="233"/>
      <c r="H2132" s="235" t="s">
        <v>1</v>
      </c>
      <c r="I2132" s="237"/>
      <c r="J2132" s="233"/>
      <c r="K2132" s="233"/>
      <c r="L2132" s="238"/>
      <c r="M2132" s="239"/>
      <c r="N2132" s="240"/>
      <c r="O2132" s="240"/>
      <c r="P2132" s="240"/>
      <c r="Q2132" s="240"/>
      <c r="R2132" s="240"/>
      <c r="S2132" s="240"/>
      <c r="T2132" s="241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T2132" s="242" t="s">
        <v>160</v>
      </c>
      <c r="AU2132" s="242" t="s">
        <v>89</v>
      </c>
      <c r="AV2132" s="13" t="s">
        <v>87</v>
      </c>
      <c r="AW2132" s="13" t="s">
        <v>34</v>
      </c>
      <c r="AX2132" s="13" t="s">
        <v>79</v>
      </c>
      <c r="AY2132" s="242" t="s">
        <v>151</v>
      </c>
    </row>
    <row r="2133" s="13" customFormat="1">
      <c r="A2133" s="13"/>
      <c r="B2133" s="232"/>
      <c r="C2133" s="233"/>
      <c r="D2133" s="234" t="s">
        <v>160</v>
      </c>
      <c r="E2133" s="235" t="s">
        <v>1</v>
      </c>
      <c r="F2133" s="236" t="s">
        <v>2457</v>
      </c>
      <c r="G2133" s="233"/>
      <c r="H2133" s="235" t="s">
        <v>1</v>
      </c>
      <c r="I2133" s="237"/>
      <c r="J2133" s="233"/>
      <c r="K2133" s="233"/>
      <c r="L2133" s="238"/>
      <c r="M2133" s="239"/>
      <c r="N2133" s="240"/>
      <c r="O2133" s="240"/>
      <c r="P2133" s="240"/>
      <c r="Q2133" s="240"/>
      <c r="R2133" s="240"/>
      <c r="S2133" s="240"/>
      <c r="T2133" s="241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T2133" s="242" t="s">
        <v>160</v>
      </c>
      <c r="AU2133" s="242" t="s">
        <v>89</v>
      </c>
      <c r="AV2133" s="13" t="s">
        <v>87</v>
      </c>
      <c r="AW2133" s="13" t="s">
        <v>34</v>
      </c>
      <c r="AX2133" s="13" t="s">
        <v>79</v>
      </c>
      <c r="AY2133" s="242" t="s">
        <v>151</v>
      </c>
    </row>
    <row r="2134" s="13" customFormat="1">
      <c r="A2134" s="13"/>
      <c r="B2134" s="232"/>
      <c r="C2134" s="233"/>
      <c r="D2134" s="234" t="s">
        <v>160</v>
      </c>
      <c r="E2134" s="235" t="s">
        <v>1</v>
      </c>
      <c r="F2134" s="236" t="s">
        <v>2458</v>
      </c>
      <c r="G2134" s="233"/>
      <c r="H2134" s="235" t="s">
        <v>1</v>
      </c>
      <c r="I2134" s="237"/>
      <c r="J2134" s="233"/>
      <c r="K2134" s="233"/>
      <c r="L2134" s="238"/>
      <c r="M2134" s="239"/>
      <c r="N2134" s="240"/>
      <c r="O2134" s="240"/>
      <c r="P2134" s="240"/>
      <c r="Q2134" s="240"/>
      <c r="R2134" s="240"/>
      <c r="S2134" s="240"/>
      <c r="T2134" s="241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T2134" s="242" t="s">
        <v>160</v>
      </c>
      <c r="AU2134" s="242" t="s">
        <v>89</v>
      </c>
      <c r="AV2134" s="13" t="s">
        <v>87</v>
      </c>
      <c r="AW2134" s="13" t="s">
        <v>34</v>
      </c>
      <c r="AX2134" s="13" t="s">
        <v>79</v>
      </c>
      <c r="AY2134" s="242" t="s">
        <v>151</v>
      </c>
    </row>
    <row r="2135" s="13" customFormat="1">
      <c r="A2135" s="13"/>
      <c r="B2135" s="232"/>
      <c r="C2135" s="233"/>
      <c r="D2135" s="234" t="s">
        <v>160</v>
      </c>
      <c r="E2135" s="235" t="s">
        <v>1</v>
      </c>
      <c r="F2135" s="236" t="s">
        <v>2459</v>
      </c>
      <c r="G2135" s="233"/>
      <c r="H2135" s="235" t="s">
        <v>1</v>
      </c>
      <c r="I2135" s="237"/>
      <c r="J2135" s="233"/>
      <c r="K2135" s="233"/>
      <c r="L2135" s="238"/>
      <c r="M2135" s="239"/>
      <c r="N2135" s="240"/>
      <c r="O2135" s="240"/>
      <c r="P2135" s="240"/>
      <c r="Q2135" s="240"/>
      <c r="R2135" s="240"/>
      <c r="S2135" s="240"/>
      <c r="T2135" s="241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42" t="s">
        <v>160</v>
      </c>
      <c r="AU2135" s="242" t="s">
        <v>89</v>
      </c>
      <c r="AV2135" s="13" t="s">
        <v>87</v>
      </c>
      <c r="AW2135" s="13" t="s">
        <v>34</v>
      </c>
      <c r="AX2135" s="13" t="s">
        <v>79</v>
      </c>
      <c r="AY2135" s="242" t="s">
        <v>151</v>
      </c>
    </row>
    <row r="2136" s="13" customFormat="1">
      <c r="A2136" s="13"/>
      <c r="B2136" s="232"/>
      <c r="C2136" s="233"/>
      <c r="D2136" s="234" t="s">
        <v>160</v>
      </c>
      <c r="E2136" s="235" t="s">
        <v>1</v>
      </c>
      <c r="F2136" s="236" t="s">
        <v>2460</v>
      </c>
      <c r="G2136" s="233"/>
      <c r="H2136" s="235" t="s">
        <v>1</v>
      </c>
      <c r="I2136" s="237"/>
      <c r="J2136" s="233"/>
      <c r="K2136" s="233"/>
      <c r="L2136" s="238"/>
      <c r="M2136" s="239"/>
      <c r="N2136" s="240"/>
      <c r="O2136" s="240"/>
      <c r="P2136" s="240"/>
      <c r="Q2136" s="240"/>
      <c r="R2136" s="240"/>
      <c r="S2136" s="240"/>
      <c r="T2136" s="241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T2136" s="242" t="s">
        <v>160</v>
      </c>
      <c r="AU2136" s="242" t="s">
        <v>89</v>
      </c>
      <c r="AV2136" s="13" t="s">
        <v>87</v>
      </c>
      <c r="AW2136" s="13" t="s">
        <v>34</v>
      </c>
      <c r="AX2136" s="13" t="s">
        <v>79</v>
      </c>
      <c r="AY2136" s="242" t="s">
        <v>151</v>
      </c>
    </row>
    <row r="2137" s="13" customFormat="1">
      <c r="A2137" s="13"/>
      <c r="B2137" s="232"/>
      <c r="C2137" s="233"/>
      <c r="D2137" s="234" t="s">
        <v>160</v>
      </c>
      <c r="E2137" s="235" t="s">
        <v>1</v>
      </c>
      <c r="F2137" s="236" t="s">
        <v>2461</v>
      </c>
      <c r="G2137" s="233"/>
      <c r="H2137" s="235" t="s">
        <v>1</v>
      </c>
      <c r="I2137" s="237"/>
      <c r="J2137" s="233"/>
      <c r="K2137" s="233"/>
      <c r="L2137" s="238"/>
      <c r="M2137" s="239"/>
      <c r="N2137" s="240"/>
      <c r="O2137" s="240"/>
      <c r="P2137" s="240"/>
      <c r="Q2137" s="240"/>
      <c r="R2137" s="240"/>
      <c r="S2137" s="240"/>
      <c r="T2137" s="241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42" t="s">
        <v>160</v>
      </c>
      <c r="AU2137" s="242" t="s">
        <v>89</v>
      </c>
      <c r="AV2137" s="13" t="s">
        <v>87</v>
      </c>
      <c r="AW2137" s="13" t="s">
        <v>34</v>
      </c>
      <c r="AX2137" s="13" t="s">
        <v>79</v>
      </c>
      <c r="AY2137" s="242" t="s">
        <v>151</v>
      </c>
    </row>
    <row r="2138" s="13" customFormat="1">
      <c r="A2138" s="13"/>
      <c r="B2138" s="232"/>
      <c r="C2138" s="233"/>
      <c r="D2138" s="234" t="s">
        <v>160</v>
      </c>
      <c r="E2138" s="235" t="s">
        <v>1</v>
      </c>
      <c r="F2138" s="236" t="s">
        <v>2462</v>
      </c>
      <c r="G2138" s="233"/>
      <c r="H2138" s="235" t="s">
        <v>1</v>
      </c>
      <c r="I2138" s="237"/>
      <c r="J2138" s="233"/>
      <c r="K2138" s="233"/>
      <c r="L2138" s="238"/>
      <c r="M2138" s="239"/>
      <c r="N2138" s="240"/>
      <c r="O2138" s="240"/>
      <c r="P2138" s="240"/>
      <c r="Q2138" s="240"/>
      <c r="R2138" s="240"/>
      <c r="S2138" s="240"/>
      <c r="T2138" s="241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T2138" s="242" t="s">
        <v>160</v>
      </c>
      <c r="AU2138" s="242" t="s">
        <v>89</v>
      </c>
      <c r="AV2138" s="13" t="s">
        <v>87</v>
      </c>
      <c r="AW2138" s="13" t="s">
        <v>34</v>
      </c>
      <c r="AX2138" s="13" t="s">
        <v>79</v>
      </c>
      <c r="AY2138" s="242" t="s">
        <v>151</v>
      </c>
    </row>
    <row r="2139" s="13" customFormat="1">
      <c r="A2139" s="13"/>
      <c r="B2139" s="232"/>
      <c r="C2139" s="233"/>
      <c r="D2139" s="234" t="s">
        <v>160</v>
      </c>
      <c r="E2139" s="235" t="s">
        <v>1</v>
      </c>
      <c r="F2139" s="236" t="s">
        <v>2463</v>
      </c>
      <c r="G2139" s="233"/>
      <c r="H2139" s="235" t="s">
        <v>1</v>
      </c>
      <c r="I2139" s="237"/>
      <c r="J2139" s="233"/>
      <c r="K2139" s="233"/>
      <c r="L2139" s="238"/>
      <c r="M2139" s="239"/>
      <c r="N2139" s="240"/>
      <c r="O2139" s="240"/>
      <c r="P2139" s="240"/>
      <c r="Q2139" s="240"/>
      <c r="R2139" s="240"/>
      <c r="S2139" s="240"/>
      <c r="T2139" s="241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T2139" s="242" t="s">
        <v>160</v>
      </c>
      <c r="AU2139" s="242" t="s">
        <v>89</v>
      </c>
      <c r="AV2139" s="13" t="s">
        <v>87</v>
      </c>
      <c r="AW2139" s="13" t="s">
        <v>34</v>
      </c>
      <c r="AX2139" s="13" t="s">
        <v>79</v>
      </c>
      <c r="AY2139" s="242" t="s">
        <v>151</v>
      </c>
    </row>
    <row r="2140" s="13" customFormat="1">
      <c r="A2140" s="13"/>
      <c r="B2140" s="232"/>
      <c r="C2140" s="233"/>
      <c r="D2140" s="234" t="s">
        <v>160</v>
      </c>
      <c r="E2140" s="235" t="s">
        <v>1</v>
      </c>
      <c r="F2140" s="236" t="s">
        <v>2464</v>
      </c>
      <c r="G2140" s="233"/>
      <c r="H2140" s="235" t="s">
        <v>1</v>
      </c>
      <c r="I2140" s="237"/>
      <c r="J2140" s="233"/>
      <c r="K2140" s="233"/>
      <c r="L2140" s="238"/>
      <c r="M2140" s="239"/>
      <c r="N2140" s="240"/>
      <c r="O2140" s="240"/>
      <c r="P2140" s="240"/>
      <c r="Q2140" s="240"/>
      <c r="R2140" s="240"/>
      <c r="S2140" s="240"/>
      <c r="T2140" s="241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T2140" s="242" t="s">
        <v>160</v>
      </c>
      <c r="AU2140" s="242" t="s">
        <v>89</v>
      </c>
      <c r="AV2140" s="13" t="s">
        <v>87</v>
      </c>
      <c r="AW2140" s="13" t="s">
        <v>34</v>
      </c>
      <c r="AX2140" s="13" t="s">
        <v>79</v>
      </c>
      <c r="AY2140" s="242" t="s">
        <v>151</v>
      </c>
    </row>
    <row r="2141" s="14" customFormat="1">
      <c r="A2141" s="14"/>
      <c r="B2141" s="243"/>
      <c r="C2141" s="244"/>
      <c r="D2141" s="234" t="s">
        <v>160</v>
      </c>
      <c r="E2141" s="245" t="s">
        <v>1</v>
      </c>
      <c r="F2141" s="246" t="s">
        <v>87</v>
      </c>
      <c r="G2141" s="244"/>
      <c r="H2141" s="247">
        <v>1</v>
      </c>
      <c r="I2141" s="248"/>
      <c r="J2141" s="244"/>
      <c r="K2141" s="244"/>
      <c r="L2141" s="249"/>
      <c r="M2141" s="250"/>
      <c r="N2141" s="251"/>
      <c r="O2141" s="251"/>
      <c r="P2141" s="251"/>
      <c r="Q2141" s="251"/>
      <c r="R2141" s="251"/>
      <c r="S2141" s="251"/>
      <c r="T2141" s="252"/>
      <c r="U2141" s="14"/>
      <c r="V2141" s="14"/>
      <c r="W2141" s="14"/>
      <c r="X2141" s="14"/>
      <c r="Y2141" s="14"/>
      <c r="Z2141" s="14"/>
      <c r="AA2141" s="14"/>
      <c r="AB2141" s="14"/>
      <c r="AC2141" s="14"/>
      <c r="AD2141" s="14"/>
      <c r="AE2141" s="14"/>
      <c r="AT2141" s="253" t="s">
        <v>160</v>
      </c>
      <c r="AU2141" s="253" t="s">
        <v>89</v>
      </c>
      <c r="AV2141" s="14" t="s">
        <v>89</v>
      </c>
      <c r="AW2141" s="14" t="s">
        <v>34</v>
      </c>
      <c r="AX2141" s="14" t="s">
        <v>87</v>
      </c>
      <c r="AY2141" s="253" t="s">
        <v>151</v>
      </c>
    </row>
    <row r="2142" s="13" customFormat="1">
      <c r="A2142" s="13"/>
      <c r="B2142" s="232"/>
      <c r="C2142" s="233"/>
      <c r="D2142" s="234" t="s">
        <v>160</v>
      </c>
      <c r="E2142" s="235" t="s">
        <v>1</v>
      </c>
      <c r="F2142" s="236" t="s">
        <v>37</v>
      </c>
      <c r="G2142" s="233"/>
      <c r="H2142" s="235" t="s">
        <v>1</v>
      </c>
      <c r="I2142" s="237"/>
      <c r="J2142" s="233"/>
      <c r="K2142" s="233"/>
      <c r="L2142" s="238"/>
      <c r="M2142" s="239"/>
      <c r="N2142" s="240"/>
      <c r="O2142" s="240"/>
      <c r="P2142" s="240"/>
      <c r="Q2142" s="240"/>
      <c r="R2142" s="240"/>
      <c r="S2142" s="240"/>
      <c r="T2142" s="241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T2142" s="242" t="s">
        <v>160</v>
      </c>
      <c r="AU2142" s="242" t="s">
        <v>89</v>
      </c>
      <c r="AV2142" s="13" t="s">
        <v>87</v>
      </c>
      <c r="AW2142" s="13" t="s">
        <v>34</v>
      </c>
      <c r="AX2142" s="13" t="s">
        <v>79</v>
      </c>
      <c r="AY2142" s="242" t="s">
        <v>151</v>
      </c>
    </row>
    <row r="2143" s="13" customFormat="1">
      <c r="A2143" s="13"/>
      <c r="B2143" s="232"/>
      <c r="C2143" s="233"/>
      <c r="D2143" s="234" t="s">
        <v>160</v>
      </c>
      <c r="E2143" s="235" t="s">
        <v>1</v>
      </c>
      <c r="F2143" s="236" t="s">
        <v>2465</v>
      </c>
      <c r="G2143" s="233"/>
      <c r="H2143" s="235" t="s">
        <v>1</v>
      </c>
      <c r="I2143" s="237"/>
      <c r="J2143" s="233"/>
      <c r="K2143" s="233"/>
      <c r="L2143" s="238"/>
      <c r="M2143" s="239"/>
      <c r="N2143" s="240"/>
      <c r="O2143" s="240"/>
      <c r="P2143" s="240"/>
      <c r="Q2143" s="240"/>
      <c r="R2143" s="240"/>
      <c r="S2143" s="240"/>
      <c r="T2143" s="241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T2143" s="242" t="s">
        <v>160</v>
      </c>
      <c r="AU2143" s="242" t="s">
        <v>89</v>
      </c>
      <c r="AV2143" s="13" t="s">
        <v>87</v>
      </c>
      <c r="AW2143" s="13" t="s">
        <v>34</v>
      </c>
      <c r="AX2143" s="13" t="s">
        <v>79</v>
      </c>
      <c r="AY2143" s="242" t="s">
        <v>151</v>
      </c>
    </row>
    <row r="2144" s="13" customFormat="1">
      <c r="A2144" s="13"/>
      <c r="B2144" s="232"/>
      <c r="C2144" s="233"/>
      <c r="D2144" s="234" t="s">
        <v>160</v>
      </c>
      <c r="E2144" s="235" t="s">
        <v>1</v>
      </c>
      <c r="F2144" s="236" t="s">
        <v>2466</v>
      </c>
      <c r="G2144" s="233"/>
      <c r="H2144" s="235" t="s">
        <v>1</v>
      </c>
      <c r="I2144" s="237"/>
      <c r="J2144" s="233"/>
      <c r="K2144" s="233"/>
      <c r="L2144" s="238"/>
      <c r="M2144" s="239"/>
      <c r="N2144" s="240"/>
      <c r="O2144" s="240"/>
      <c r="P2144" s="240"/>
      <c r="Q2144" s="240"/>
      <c r="R2144" s="240"/>
      <c r="S2144" s="240"/>
      <c r="T2144" s="241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T2144" s="242" t="s">
        <v>160</v>
      </c>
      <c r="AU2144" s="242" t="s">
        <v>89</v>
      </c>
      <c r="AV2144" s="13" t="s">
        <v>87</v>
      </c>
      <c r="AW2144" s="13" t="s">
        <v>34</v>
      </c>
      <c r="AX2144" s="13" t="s">
        <v>79</v>
      </c>
      <c r="AY2144" s="242" t="s">
        <v>151</v>
      </c>
    </row>
    <row r="2145" s="2" customFormat="1">
      <c r="A2145" s="39"/>
      <c r="B2145" s="40"/>
      <c r="C2145" s="219" t="s">
        <v>2467</v>
      </c>
      <c r="D2145" s="219" t="s">
        <v>153</v>
      </c>
      <c r="E2145" s="220" t="s">
        <v>2468</v>
      </c>
      <c r="F2145" s="221" t="s">
        <v>2469</v>
      </c>
      <c r="G2145" s="222" t="s">
        <v>232</v>
      </c>
      <c r="H2145" s="223">
        <v>1</v>
      </c>
      <c r="I2145" s="224"/>
      <c r="J2145" s="225">
        <f>ROUND(I2145*H2145,2)</f>
        <v>0</v>
      </c>
      <c r="K2145" s="221" t="s">
        <v>1</v>
      </c>
      <c r="L2145" s="45"/>
      <c r="M2145" s="226" t="s">
        <v>1</v>
      </c>
      <c r="N2145" s="227" t="s">
        <v>44</v>
      </c>
      <c r="O2145" s="92"/>
      <c r="P2145" s="228">
        <f>O2145*H2145</f>
        <v>0</v>
      </c>
      <c r="Q2145" s="228">
        <v>0</v>
      </c>
      <c r="R2145" s="228">
        <f>Q2145*H2145</f>
        <v>0</v>
      </c>
      <c r="S2145" s="228">
        <v>0</v>
      </c>
      <c r="T2145" s="229">
        <f>S2145*H2145</f>
        <v>0</v>
      </c>
      <c r="U2145" s="39"/>
      <c r="V2145" s="39"/>
      <c r="W2145" s="39"/>
      <c r="X2145" s="39"/>
      <c r="Y2145" s="39"/>
      <c r="Z2145" s="39"/>
      <c r="AA2145" s="39"/>
      <c r="AB2145" s="39"/>
      <c r="AC2145" s="39"/>
      <c r="AD2145" s="39"/>
      <c r="AE2145" s="39"/>
      <c r="AR2145" s="230" t="s">
        <v>209</v>
      </c>
      <c r="AT2145" s="230" t="s">
        <v>153</v>
      </c>
      <c r="AU2145" s="230" t="s">
        <v>89</v>
      </c>
      <c r="AY2145" s="18" t="s">
        <v>151</v>
      </c>
      <c r="BE2145" s="231">
        <f>IF(N2145="základní",J2145,0)</f>
        <v>0</v>
      </c>
      <c r="BF2145" s="231">
        <f>IF(N2145="snížená",J2145,0)</f>
        <v>0</v>
      </c>
      <c r="BG2145" s="231">
        <f>IF(N2145="zákl. přenesená",J2145,0)</f>
        <v>0</v>
      </c>
      <c r="BH2145" s="231">
        <f>IF(N2145="sníž. přenesená",J2145,0)</f>
        <v>0</v>
      </c>
      <c r="BI2145" s="231">
        <f>IF(N2145="nulová",J2145,0)</f>
        <v>0</v>
      </c>
      <c r="BJ2145" s="18" t="s">
        <v>87</v>
      </c>
      <c r="BK2145" s="231">
        <f>ROUND(I2145*H2145,2)</f>
        <v>0</v>
      </c>
      <c r="BL2145" s="18" t="s">
        <v>209</v>
      </c>
      <c r="BM2145" s="230" t="s">
        <v>2470</v>
      </c>
    </row>
    <row r="2146" s="13" customFormat="1">
      <c r="A2146" s="13"/>
      <c r="B2146" s="232"/>
      <c r="C2146" s="233"/>
      <c r="D2146" s="234" t="s">
        <v>160</v>
      </c>
      <c r="E2146" s="235" t="s">
        <v>1</v>
      </c>
      <c r="F2146" s="236" t="s">
        <v>2471</v>
      </c>
      <c r="G2146" s="233"/>
      <c r="H2146" s="235" t="s">
        <v>1</v>
      </c>
      <c r="I2146" s="237"/>
      <c r="J2146" s="233"/>
      <c r="K2146" s="233"/>
      <c r="L2146" s="238"/>
      <c r="M2146" s="239"/>
      <c r="N2146" s="240"/>
      <c r="O2146" s="240"/>
      <c r="P2146" s="240"/>
      <c r="Q2146" s="240"/>
      <c r="R2146" s="240"/>
      <c r="S2146" s="240"/>
      <c r="T2146" s="241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T2146" s="242" t="s">
        <v>160</v>
      </c>
      <c r="AU2146" s="242" t="s">
        <v>89</v>
      </c>
      <c r="AV2146" s="13" t="s">
        <v>87</v>
      </c>
      <c r="AW2146" s="13" t="s">
        <v>34</v>
      </c>
      <c r="AX2146" s="13" t="s">
        <v>79</v>
      </c>
      <c r="AY2146" s="242" t="s">
        <v>151</v>
      </c>
    </row>
    <row r="2147" s="13" customFormat="1">
      <c r="A2147" s="13"/>
      <c r="B2147" s="232"/>
      <c r="C2147" s="233"/>
      <c r="D2147" s="234" t="s">
        <v>160</v>
      </c>
      <c r="E2147" s="235" t="s">
        <v>1</v>
      </c>
      <c r="F2147" s="236" t="s">
        <v>2472</v>
      </c>
      <c r="G2147" s="233"/>
      <c r="H2147" s="235" t="s">
        <v>1</v>
      </c>
      <c r="I2147" s="237"/>
      <c r="J2147" s="233"/>
      <c r="K2147" s="233"/>
      <c r="L2147" s="238"/>
      <c r="M2147" s="239"/>
      <c r="N2147" s="240"/>
      <c r="O2147" s="240"/>
      <c r="P2147" s="240"/>
      <c r="Q2147" s="240"/>
      <c r="R2147" s="240"/>
      <c r="S2147" s="240"/>
      <c r="T2147" s="241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T2147" s="242" t="s">
        <v>160</v>
      </c>
      <c r="AU2147" s="242" t="s">
        <v>89</v>
      </c>
      <c r="AV2147" s="13" t="s">
        <v>87</v>
      </c>
      <c r="AW2147" s="13" t="s">
        <v>34</v>
      </c>
      <c r="AX2147" s="13" t="s">
        <v>79</v>
      </c>
      <c r="AY2147" s="242" t="s">
        <v>151</v>
      </c>
    </row>
    <row r="2148" s="13" customFormat="1">
      <c r="A2148" s="13"/>
      <c r="B2148" s="232"/>
      <c r="C2148" s="233"/>
      <c r="D2148" s="234" t="s">
        <v>160</v>
      </c>
      <c r="E2148" s="235" t="s">
        <v>1</v>
      </c>
      <c r="F2148" s="236" t="s">
        <v>2473</v>
      </c>
      <c r="G2148" s="233"/>
      <c r="H2148" s="235" t="s">
        <v>1</v>
      </c>
      <c r="I2148" s="237"/>
      <c r="J2148" s="233"/>
      <c r="K2148" s="233"/>
      <c r="L2148" s="238"/>
      <c r="M2148" s="239"/>
      <c r="N2148" s="240"/>
      <c r="O2148" s="240"/>
      <c r="P2148" s="240"/>
      <c r="Q2148" s="240"/>
      <c r="R2148" s="240"/>
      <c r="S2148" s="240"/>
      <c r="T2148" s="241"/>
      <c r="U2148" s="13"/>
      <c r="V2148" s="13"/>
      <c r="W2148" s="13"/>
      <c r="X2148" s="13"/>
      <c r="Y2148" s="13"/>
      <c r="Z2148" s="13"/>
      <c r="AA2148" s="13"/>
      <c r="AB2148" s="13"/>
      <c r="AC2148" s="13"/>
      <c r="AD2148" s="13"/>
      <c r="AE2148" s="13"/>
      <c r="AT2148" s="242" t="s">
        <v>160</v>
      </c>
      <c r="AU2148" s="242" t="s">
        <v>89</v>
      </c>
      <c r="AV2148" s="13" t="s">
        <v>87</v>
      </c>
      <c r="AW2148" s="13" t="s">
        <v>34</v>
      </c>
      <c r="AX2148" s="13" t="s">
        <v>79</v>
      </c>
      <c r="AY2148" s="242" t="s">
        <v>151</v>
      </c>
    </row>
    <row r="2149" s="13" customFormat="1">
      <c r="A2149" s="13"/>
      <c r="B2149" s="232"/>
      <c r="C2149" s="233"/>
      <c r="D2149" s="234" t="s">
        <v>160</v>
      </c>
      <c r="E2149" s="235" t="s">
        <v>1</v>
      </c>
      <c r="F2149" s="236" t="s">
        <v>2462</v>
      </c>
      <c r="G2149" s="233"/>
      <c r="H2149" s="235" t="s">
        <v>1</v>
      </c>
      <c r="I2149" s="237"/>
      <c r="J2149" s="233"/>
      <c r="K2149" s="233"/>
      <c r="L2149" s="238"/>
      <c r="M2149" s="239"/>
      <c r="N2149" s="240"/>
      <c r="O2149" s="240"/>
      <c r="P2149" s="240"/>
      <c r="Q2149" s="240"/>
      <c r="R2149" s="240"/>
      <c r="S2149" s="240"/>
      <c r="T2149" s="241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T2149" s="242" t="s">
        <v>160</v>
      </c>
      <c r="AU2149" s="242" t="s">
        <v>89</v>
      </c>
      <c r="AV2149" s="13" t="s">
        <v>87</v>
      </c>
      <c r="AW2149" s="13" t="s">
        <v>34</v>
      </c>
      <c r="AX2149" s="13" t="s">
        <v>79</v>
      </c>
      <c r="AY2149" s="242" t="s">
        <v>151</v>
      </c>
    </row>
    <row r="2150" s="13" customFormat="1">
      <c r="A2150" s="13"/>
      <c r="B2150" s="232"/>
      <c r="C2150" s="233"/>
      <c r="D2150" s="234" t="s">
        <v>160</v>
      </c>
      <c r="E2150" s="235" t="s">
        <v>1</v>
      </c>
      <c r="F2150" s="236" t="s">
        <v>2463</v>
      </c>
      <c r="G2150" s="233"/>
      <c r="H2150" s="235" t="s">
        <v>1</v>
      </c>
      <c r="I2150" s="237"/>
      <c r="J2150" s="233"/>
      <c r="K2150" s="233"/>
      <c r="L2150" s="238"/>
      <c r="M2150" s="239"/>
      <c r="N2150" s="240"/>
      <c r="O2150" s="240"/>
      <c r="P2150" s="240"/>
      <c r="Q2150" s="240"/>
      <c r="R2150" s="240"/>
      <c r="S2150" s="240"/>
      <c r="T2150" s="241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T2150" s="242" t="s">
        <v>160</v>
      </c>
      <c r="AU2150" s="242" t="s">
        <v>89</v>
      </c>
      <c r="AV2150" s="13" t="s">
        <v>87</v>
      </c>
      <c r="AW2150" s="13" t="s">
        <v>34</v>
      </c>
      <c r="AX2150" s="13" t="s">
        <v>79</v>
      </c>
      <c r="AY2150" s="242" t="s">
        <v>151</v>
      </c>
    </row>
    <row r="2151" s="13" customFormat="1">
      <c r="A2151" s="13"/>
      <c r="B2151" s="232"/>
      <c r="C2151" s="233"/>
      <c r="D2151" s="234" t="s">
        <v>160</v>
      </c>
      <c r="E2151" s="235" t="s">
        <v>1</v>
      </c>
      <c r="F2151" s="236" t="s">
        <v>2474</v>
      </c>
      <c r="G2151" s="233"/>
      <c r="H2151" s="235" t="s">
        <v>1</v>
      </c>
      <c r="I2151" s="237"/>
      <c r="J2151" s="233"/>
      <c r="K2151" s="233"/>
      <c r="L2151" s="238"/>
      <c r="M2151" s="239"/>
      <c r="N2151" s="240"/>
      <c r="O2151" s="240"/>
      <c r="P2151" s="240"/>
      <c r="Q2151" s="240"/>
      <c r="R2151" s="240"/>
      <c r="S2151" s="240"/>
      <c r="T2151" s="241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T2151" s="242" t="s">
        <v>160</v>
      </c>
      <c r="AU2151" s="242" t="s">
        <v>89</v>
      </c>
      <c r="AV2151" s="13" t="s">
        <v>87</v>
      </c>
      <c r="AW2151" s="13" t="s">
        <v>34</v>
      </c>
      <c r="AX2151" s="13" t="s">
        <v>79</v>
      </c>
      <c r="AY2151" s="242" t="s">
        <v>151</v>
      </c>
    </row>
    <row r="2152" s="14" customFormat="1">
      <c r="A2152" s="14"/>
      <c r="B2152" s="243"/>
      <c r="C2152" s="244"/>
      <c r="D2152" s="234" t="s">
        <v>160</v>
      </c>
      <c r="E2152" s="245" t="s">
        <v>1</v>
      </c>
      <c r="F2152" s="246" t="s">
        <v>87</v>
      </c>
      <c r="G2152" s="244"/>
      <c r="H2152" s="247">
        <v>1</v>
      </c>
      <c r="I2152" s="248"/>
      <c r="J2152" s="244"/>
      <c r="K2152" s="244"/>
      <c r="L2152" s="249"/>
      <c r="M2152" s="250"/>
      <c r="N2152" s="251"/>
      <c r="O2152" s="251"/>
      <c r="P2152" s="251"/>
      <c r="Q2152" s="251"/>
      <c r="R2152" s="251"/>
      <c r="S2152" s="251"/>
      <c r="T2152" s="252"/>
      <c r="U2152" s="14"/>
      <c r="V2152" s="14"/>
      <c r="W2152" s="14"/>
      <c r="X2152" s="14"/>
      <c r="Y2152" s="14"/>
      <c r="Z2152" s="14"/>
      <c r="AA2152" s="14"/>
      <c r="AB2152" s="14"/>
      <c r="AC2152" s="14"/>
      <c r="AD2152" s="14"/>
      <c r="AE2152" s="14"/>
      <c r="AT2152" s="253" t="s">
        <v>160</v>
      </c>
      <c r="AU2152" s="253" t="s">
        <v>89</v>
      </c>
      <c r="AV2152" s="14" t="s">
        <v>89</v>
      </c>
      <c r="AW2152" s="14" t="s">
        <v>34</v>
      </c>
      <c r="AX2152" s="14" t="s">
        <v>87</v>
      </c>
      <c r="AY2152" s="253" t="s">
        <v>151</v>
      </c>
    </row>
    <row r="2153" s="13" customFormat="1">
      <c r="A2153" s="13"/>
      <c r="B2153" s="232"/>
      <c r="C2153" s="233"/>
      <c r="D2153" s="234" t="s">
        <v>160</v>
      </c>
      <c r="E2153" s="235" t="s">
        <v>1</v>
      </c>
      <c r="F2153" s="236" t="s">
        <v>37</v>
      </c>
      <c r="G2153" s="233"/>
      <c r="H2153" s="235" t="s">
        <v>1</v>
      </c>
      <c r="I2153" s="237"/>
      <c r="J2153" s="233"/>
      <c r="K2153" s="233"/>
      <c r="L2153" s="238"/>
      <c r="M2153" s="239"/>
      <c r="N2153" s="240"/>
      <c r="O2153" s="240"/>
      <c r="P2153" s="240"/>
      <c r="Q2153" s="240"/>
      <c r="R2153" s="240"/>
      <c r="S2153" s="240"/>
      <c r="T2153" s="241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T2153" s="242" t="s">
        <v>160</v>
      </c>
      <c r="AU2153" s="242" t="s">
        <v>89</v>
      </c>
      <c r="AV2153" s="13" t="s">
        <v>87</v>
      </c>
      <c r="AW2153" s="13" t="s">
        <v>34</v>
      </c>
      <c r="AX2153" s="13" t="s">
        <v>79</v>
      </c>
      <c r="AY2153" s="242" t="s">
        <v>151</v>
      </c>
    </row>
    <row r="2154" s="13" customFormat="1">
      <c r="A2154" s="13"/>
      <c r="B2154" s="232"/>
      <c r="C2154" s="233"/>
      <c r="D2154" s="234" t="s">
        <v>160</v>
      </c>
      <c r="E2154" s="235" t="s">
        <v>1</v>
      </c>
      <c r="F2154" s="236" t="s">
        <v>2465</v>
      </c>
      <c r="G2154" s="233"/>
      <c r="H2154" s="235" t="s">
        <v>1</v>
      </c>
      <c r="I2154" s="237"/>
      <c r="J2154" s="233"/>
      <c r="K2154" s="233"/>
      <c r="L2154" s="238"/>
      <c r="M2154" s="239"/>
      <c r="N2154" s="240"/>
      <c r="O2154" s="240"/>
      <c r="P2154" s="240"/>
      <c r="Q2154" s="240"/>
      <c r="R2154" s="240"/>
      <c r="S2154" s="240"/>
      <c r="T2154" s="241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T2154" s="242" t="s">
        <v>160</v>
      </c>
      <c r="AU2154" s="242" t="s">
        <v>89</v>
      </c>
      <c r="AV2154" s="13" t="s">
        <v>87</v>
      </c>
      <c r="AW2154" s="13" t="s">
        <v>34</v>
      </c>
      <c r="AX2154" s="13" t="s">
        <v>79</v>
      </c>
      <c r="AY2154" s="242" t="s">
        <v>151</v>
      </c>
    </row>
    <row r="2155" s="13" customFormat="1">
      <c r="A2155" s="13"/>
      <c r="B2155" s="232"/>
      <c r="C2155" s="233"/>
      <c r="D2155" s="234" t="s">
        <v>160</v>
      </c>
      <c r="E2155" s="235" t="s">
        <v>1</v>
      </c>
      <c r="F2155" s="236" t="s">
        <v>2466</v>
      </c>
      <c r="G2155" s="233"/>
      <c r="H2155" s="235" t="s">
        <v>1</v>
      </c>
      <c r="I2155" s="237"/>
      <c r="J2155" s="233"/>
      <c r="K2155" s="233"/>
      <c r="L2155" s="238"/>
      <c r="M2155" s="239"/>
      <c r="N2155" s="240"/>
      <c r="O2155" s="240"/>
      <c r="P2155" s="240"/>
      <c r="Q2155" s="240"/>
      <c r="R2155" s="240"/>
      <c r="S2155" s="240"/>
      <c r="T2155" s="241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T2155" s="242" t="s">
        <v>160</v>
      </c>
      <c r="AU2155" s="242" t="s">
        <v>89</v>
      </c>
      <c r="AV2155" s="13" t="s">
        <v>87</v>
      </c>
      <c r="AW2155" s="13" t="s">
        <v>34</v>
      </c>
      <c r="AX2155" s="13" t="s">
        <v>79</v>
      </c>
      <c r="AY2155" s="242" t="s">
        <v>151</v>
      </c>
    </row>
    <row r="2156" s="2" customFormat="1">
      <c r="A2156" s="39"/>
      <c r="B2156" s="40"/>
      <c r="C2156" s="219" t="s">
        <v>2475</v>
      </c>
      <c r="D2156" s="219" t="s">
        <v>153</v>
      </c>
      <c r="E2156" s="220" t="s">
        <v>2476</v>
      </c>
      <c r="F2156" s="221" t="s">
        <v>2477</v>
      </c>
      <c r="G2156" s="222" t="s">
        <v>232</v>
      </c>
      <c r="H2156" s="223">
        <v>1</v>
      </c>
      <c r="I2156" s="224"/>
      <c r="J2156" s="225">
        <f>ROUND(I2156*H2156,2)</f>
        <v>0</v>
      </c>
      <c r="K2156" s="221" t="s">
        <v>1</v>
      </c>
      <c r="L2156" s="45"/>
      <c r="M2156" s="226" t="s">
        <v>1</v>
      </c>
      <c r="N2156" s="227" t="s">
        <v>44</v>
      </c>
      <c r="O2156" s="92"/>
      <c r="P2156" s="228">
        <f>O2156*H2156</f>
        <v>0</v>
      </c>
      <c r="Q2156" s="228">
        <v>0</v>
      </c>
      <c r="R2156" s="228">
        <f>Q2156*H2156</f>
        <v>0</v>
      </c>
      <c r="S2156" s="228">
        <v>0</v>
      </c>
      <c r="T2156" s="229">
        <f>S2156*H2156</f>
        <v>0</v>
      </c>
      <c r="U2156" s="39"/>
      <c r="V2156" s="39"/>
      <c r="W2156" s="39"/>
      <c r="X2156" s="39"/>
      <c r="Y2156" s="39"/>
      <c r="Z2156" s="39"/>
      <c r="AA2156" s="39"/>
      <c r="AB2156" s="39"/>
      <c r="AC2156" s="39"/>
      <c r="AD2156" s="39"/>
      <c r="AE2156" s="39"/>
      <c r="AR2156" s="230" t="s">
        <v>209</v>
      </c>
      <c r="AT2156" s="230" t="s">
        <v>153</v>
      </c>
      <c r="AU2156" s="230" t="s">
        <v>89</v>
      </c>
      <c r="AY2156" s="18" t="s">
        <v>151</v>
      </c>
      <c r="BE2156" s="231">
        <f>IF(N2156="základní",J2156,0)</f>
        <v>0</v>
      </c>
      <c r="BF2156" s="231">
        <f>IF(N2156="snížená",J2156,0)</f>
        <v>0</v>
      </c>
      <c r="BG2156" s="231">
        <f>IF(N2156="zákl. přenesená",J2156,0)</f>
        <v>0</v>
      </c>
      <c r="BH2156" s="231">
        <f>IF(N2156="sníž. přenesená",J2156,0)</f>
        <v>0</v>
      </c>
      <c r="BI2156" s="231">
        <f>IF(N2156="nulová",J2156,0)</f>
        <v>0</v>
      </c>
      <c r="BJ2156" s="18" t="s">
        <v>87</v>
      </c>
      <c r="BK2156" s="231">
        <f>ROUND(I2156*H2156,2)</f>
        <v>0</v>
      </c>
      <c r="BL2156" s="18" t="s">
        <v>209</v>
      </c>
      <c r="BM2156" s="230" t="s">
        <v>2478</v>
      </c>
    </row>
    <row r="2157" s="13" customFormat="1">
      <c r="A2157" s="13"/>
      <c r="B2157" s="232"/>
      <c r="C2157" s="233"/>
      <c r="D2157" s="234" t="s">
        <v>160</v>
      </c>
      <c r="E2157" s="235" t="s">
        <v>1</v>
      </c>
      <c r="F2157" s="236" t="s">
        <v>2479</v>
      </c>
      <c r="G2157" s="233"/>
      <c r="H2157" s="235" t="s">
        <v>1</v>
      </c>
      <c r="I2157" s="237"/>
      <c r="J2157" s="233"/>
      <c r="K2157" s="233"/>
      <c r="L2157" s="238"/>
      <c r="M2157" s="239"/>
      <c r="N2157" s="240"/>
      <c r="O2157" s="240"/>
      <c r="P2157" s="240"/>
      <c r="Q2157" s="240"/>
      <c r="R2157" s="240"/>
      <c r="S2157" s="240"/>
      <c r="T2157" s="241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T2157" s="242" t="s">
        <v>160</v>
      </c>
      <c r="AU2157" s="242" t="s">
        <v>89</v>
      </c>
      <c r="AV2157" s="13" t="s">
        <v>87</v>
      </c>
      <c r="AW2157" s="13" t="s">
        <v>34</v>
      </c>
      <c r="AX2157" s="13" t="s">
        <v>79</v>
      </c>
      <c r="AY2157" s="242" t="s">
        <v>151</v>
      </c>
    </row>
    <row r="2158" s="13" customFormat="1">
      <c r="A2158" s="13"/>
      <c r="B2158" s="232"/>
      <c r="C2158" s="233"/>
      <c r="D2158" s="234" t="s">
        <v>160</v>
      </c>
      <c r="E2158" s="235" t="s">
        <v>1</v>
      </c>
      <c r="F2158" s="236" t="s">
        <v>2458</v>
      </c>
      <c r="G2158" s="233"/>
      <c r="H2158" s="235" t="s">
        <v>1</v>
      </c>
      <c r="I2158" s="237"/>
      <c r="J2158" s="233"/>
      <c r="K2158" s="233"/>
      <c r="L2158" s="238"/>
      <c r="M2158" s="239"/>
      <c r="N2158" s="240"/>
      <c r="O2158" s="240"/>
      <c r="P2158" s="240"/>
      <c r="Q2158" s="240"/>
      <c r="R2158" s="240"/>
      <c r="S2158" s="240"/>
      <c r="T2158" s="241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T2158" s="242" t="s">
        <v>160</v>
      </c>
      <c r="AU2158" s="242" t="s">
        <v>89</v>
      </c>
      <c r="AV2158" s="13" t="s">
        <v>87</v>
      </c>
      <c r="AW2158" s="13" t="s">
        <v>34</v>
      </c>
      <c r="AX2158" s="13" t="s">
        <v>79</v>
      </c>
      <c r="AY2158" s="242" t="s">
        <v>151</v>
      </c>
    </row>
    <row r="2159" s="13" customFormat="1">
      <c r="A2159" s="13"/>
      <c r="B2159" s="232"/>
      <c r="C2159" s="233"/>
      <c r="D2159" s="234" t="s">
        <v>160</v>
      </c>
      <c r="E2159" s="235" t="s">
        <v>1</v>
      </c>
      <c r="F2159" s="236" t="s">
        <v>2480</v>
      </c>
      <c r="G2159" s="233"/>
      <c r="H2159" s="235" t="s">
        <v>1</v>
      </c>
      <c r="I2159" s="237"/>
      <c r="J2159" s="233"/>
      <c r="K2159" s="233"/>
      <c r="L2159" s="238"/>
      <c r="M2159" s="239"/>
      <c r="N2159" s="240"/>
      <c r="O2159" s="240"/>
      <c r="P2159" s="240"/>
      <c r="Q2159" s="240"/>
      <c r="R2159" s="240"/>
      <c r="S2159" s="240"/>
      <c r="T2159" s="241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42" t="s">
        <v>160</v>
      </c>
      <c r="AU2159" s="242" t="s">
        <v>89</v>
      </c>
      <c r="AV2159" s="13" t="s">
        <v>87</v>
      </c>
      <c r="AW2159" s="13" t="s">
        <v>34</v>
      </c>
      <c r="AX2159" s="13" t="s">
        <v>79</v>
      </c>
      <c r="AY2159" s="242" t="s">
        <v>151</v>
      </c>
    </row>
    <row r="2160" s="13" customFormat="1">
      <c r="A2160" s="13"/>
      <c r="B2160" s="232"/>
      <c r="C2160" s="233"/>
      <c r="D2160" s="234" t="s">
        <v>160</v>
      </c>
      <c r="E2160" s="235" t="s">
        <v>1</v>
      </c>
      <c r="F2160" s="236" t="s">
        <v>2461</v>
      </c>
      <c r="G2160" s="233"/>
      <c r="H2160" s="235" t="s">
        <v>1</v>
      </c>
      <c r="I2160" s="237"/>
      <c r="J2160" s="233"/>
      <c r="K2160" s="233"/>
      <c r="L2160" s="238"/>
      <c r="M2160" s="239"/>
      <c r="N2160" s="240"/>
      <c r="O2160" s="240"/>
      <c r="P2160" s="240"/>
      <c r="Q2160" s="240"/>
      <c r="R2160" s="240"/>
      <c r="S2160" s="240"/>
      <c r="T2160" s="241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T2160" s="242" t="s">
        <v>160</v>
      </c>
      <c r="AU2160" s="242" t="s">
        <v>89</v>
      </c>
      <c r="AV2160" s="13" t="s">
        <v>87</v>
      </c>
      <c r="AW2160" s="13" t="s">
        <v>34</v>
      </c>
      <c r="AX2160" s="13" t="s">
        <v>79</v>
      </c>
      <c r="AY2160" s="242" t="s">
        <v>151</v>
      </c>
    </row>
    <row r="2161" s="13" customFormat="1">
      <c r="A2161" s="13"/>
      <c r="B2161" s="232"/>
      <c r="C2161" s="233"/>
      <c r="D2161" s="234" t="s">
        <v>160</v>
      </c>
      <c r="E2161" s="235" t="s">
        <v>1</v>
      </c>
      <c r="F2161" s="236" t="s">
        <v>2481</v>
      </c>
      <c r="G2161" s="233"/>
      <c r="H2161" s="235" t="s">
        <v>1</v>
      </c>
      <c r="I2161" s="237"/>
      <c r="J2161" s="233"/>
      <c r="K2161" s="233"/>
      <c r="L2161" s="238"/>
      <c r="M2161" s="239"/>
      <c r="N2161" s="240"/>
      <c r="O2161" s="240"/>
      <c r="P2161" s="240"/>
      <c r="Q2161" s="240"/>
      <c r="R2161" s="240"/>
      <c r="S2161" s="240"/>
      <c r="T2161" s="241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T2161" s="242" t="s">
        <v>160</v>
      </c>
      <c r="AU2161" s="242" t="s">
        <v>89</v>
      </c>
      <c r="AV2161" s="13" t="s">
        <v>87</v>
      </c>
      <c r="AW2161" s="13" t="s">
        <v>34</v>
      </c>
      <c r="AX2161" s="13" t="s">
        <v>79</v>
      </c>
      <c r="AY2161" s="242" t="s">
        <v>151</v>
      </c>
    </row>
    <row r="2162" s="13" customFormat="1">
      <c r="A2162" s="13"/>
      <c r="B2162" s="232"/>
      <c r="C2162" s="233"/>
      <c r="D2162" s="234" t="s">
        <v>160</v>
      </c>
      <c r="E2162" s="235" t="s">
        <v>1</v>
      </c>
      <c r="F2162" s="236" t="s">
        <v>2463</v>
      </c>
      <c r="G2162" s="233"/>
      <c r="H2162" s="235" t="s">
        <v>1</v>
      </c>
      <c r="I2162" s="237"/>
      <c r="J2162" s="233"/>
      <c r="K2162" s="233"/>
      <c r="L2162" s="238"/>
      <c r="M2162" s="239"/>
      <c r="N2162" s="240"/>
      <c r="O2162" s="240"/>
      <c r="P2162" s="240"/>
      <c r="Q2162" s="240"/>
      <c r="R2162" s="240"/>
      <c r="S2162" s="240"/>
      <c r="T2162" s="241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T2162" s="242" t="s">
        <v>160</v>
      </c>
      <c r="AU2162" s="242" t="s">
        <v>89</v>
      </c>
      <c r="AV2162" s="13" t="s">
        <v>87</v>
      </c>
      <c r="AW2162" s="13" t="s">
        <v>34</v>
      </c>
      <c r="AX2162" s="13" t="s">
        <v>79</v>
      </c>
      <c r="AY2162" s="242" t="s">
        <v>151</v>
      </c>
    </row>
    <row r="2163" s="13" customFormat="1">
      <c r="A2163" s="13"/>
      <c r="B2163" s="232"/>
      <c r="C2163" s="233"/>
      <c r="D2163" s="234" t="s">
        <v>160</v>
      </c>
      <c r="E2163" s="235" t="s">
        <v>1</v>
      </c>
      <c r="F2163" s="236" t="s">
        <v>2464</v>
      </c>
      <c r="G2163" s="233"/>
      <c r="H2163" s="235" t="s">
        <v>1</v>
      </c>
      <c r="I2163" s="237"/>
      <c r="J2163" s="233"/>
      <c r="K2163" s="233"/>
      <c r="L2163" s="238"/>
      <c r="M2163" s="239"/>
      <c r="N2163" s="240"/>
      <c r="O2163" s="240"/>
      <c r="P2163" s="240"/>
      <c r="Q2163" s="240"/>
      <c r="R2163" s="240"/>
      <c r="S2163" s="240"/>
      <c r="T2163" s="241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T2163" s="242" t="s">
        <v>160</v>
      </c>
      <c r="AU2163" s="242" t="s">
        <v>89</v>
      </c>
      <c r="AV2163" s="13" t="s">
        <v>87</v>
      </c>
      <c r="AW2163" s="13" t="s">
        <v>34</v>
      </c>
      <c r="AX2163" s="13" t="s">
        <v>79</v>
      </c>
      <c r="AY2163" s="242" t="s">
        <v>151</v>
      </c>
    </row>
    <row r="2164" s="14" customFormat="1">
      <c r="A2164" s="14"/>
      <c r="B2164" s="243"/>
      <c r="C2164" s="244"/>
      <c r="D2164" s="234" t="s">
        <v>160</v>
      </c>
      <c r="E2164" s="245" t="s">
        <v>1</v>
      </c>
      <c r="F2164" s="246" t="s">
        <v>87</v>
      </c>
      <c r="G2164" s="244"/>
      <c r="H2164" s="247">
        <v>1</v>
      </c>
      <c r="I2164" s="248"/>
      <c r="J2164" s="244"/>
      <c r="K2164" s="244"/>
      <c r="L2164" s="249"/>
      <c r="M2164" s="250"/>
      <c r="N2164" s="251"/>
      <c r="O2164" s="251"/>
      <c r="P2164" s="251"/>
      <c r="Q2164" s="251"/>
      <c r="R2164" s="251"/>
      <c r="S2164" s="251"/>
      <c r="T2164" s="252"/>
      <c r="U2164" s="14"/>
      <c r="V2164" s="14"/>
      <c r="W2164" s="14"/>
      <c r="X2164" s="14"/>
      <c r="Y2164" s="14"/>
      <c r="Z2164" s="14"/>
      <c r="AA2164" s="14"/>
      <c r="AB2164" s="14"/>
      <c r="AC2164" s="14"/>
      <c r="AD2164" s="14"/>
      <c r="AE2164" s="14"/>
      <c r="AT2164" s="253" t="s">
        <v>160</v>
      </c>
      <c r="AU2164" s="253" t="s">
        <v>89</v>
      </c>
      <c r="AV2164" s="14" t="s">
        <v>89</v>
      </c>
      <c r="AW2164" s="14" t="s">
        <v>34</v>
      </c>
      <c r="AX2164" s="14" t="s">
        <v>87</v>
      </c>
      <c r="AY2164" s="253" t="s">
        <v>151</v>
      </c>
    </row>
    <row r="2165" s="13" customFormat="1">
      <c r="A2165" s="13"/>
      <c r="B2165" s="232"/>
      <c r="C2165" s="233"/>
      <c r="D2165" s="234" t="s">
        <v>160</v>
      </c>
      <c r="E2165" s="235" t="s">
        <v>1</v>
      </c>
      <c r="F2165" s="236" t="s">
        <v>37</v>
      </c>
      <c r="G2165" s="233"/>
      <c r="H2165" s="235" t="s">
        <v>1</v>
      </c>
      <c r="I2165" s="237"/>
      <c r="J2165" s="233"/>
      <c r="K2165" s="233"/>
      <c r="L2165" s="238"/>
      <c r="M2165" s="239"/>
      <c r="N2165" s="240"/>
      <c r="O2165" s="240"/>
      <c r="P2165" s="240"/>
      <c r="Q2165" s="240"/>
      <c r="R2165" s="240"/>
      <c r="S2165" s="240"/>
      <c r="T2165" s="241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T2165" s="242" t="s">
        <v>160</v>
      </c>
      <c r="AU2165" s="242" t="s">
        <v>89</v>
      </c>
      <c r="AV2165" s="13" t="s">
        <v>87</v>
      </c>
      <c r="AW2165" s="13" t="s">
        <v>34</v>
      </c>
      <c r="AX2165" s="13" t="s">
        <v>79</v>
      </c>
      <c r="AY2165" s="242" t="s">
        <v>151</v>
      </c>
    </row>
    <row r="2166" s="13" customFormat="1">
      <c r="A2166" s="13"/>
      <c r="B2166" s="232"/>
      <c r="C2166" s="233"/>
      <c r="D2166" s="234" t="s">
        <v>160</v>
      </c>
      <c r="E2166" s="235" t="s">
        <v>1</v>
      </c>
      <c r="F2166" s="236" t="s">
        <v>2465</v>
      </c>
      <c r="G2166" s="233"/>
      <c r="H2166" s="235" t="s">
        <v>1</v>
      </c>
      <c r="I2166" s="237"/>
      <c r="J2166" s="233"/>
      <c r="K2166" s="233"/>
      <c r="L2166" s="238"/>
      <c r="M2166" s="239"/>
      <c r="N2166" s="240"/>
      <c r="O2166" s="240"/>
      <c r="P2166" s="240"/>
      <c r="Q2166" s="240"/>
      <c r="R2166" s="240"/>
      <c r="S2166" s="240"/>
      <c r="T2166" s="241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T2166" s="242" t="s">
        <v>160</v>
      </c>
      <c r="AU2166" s="242" t="s">
        <v>89</v>
      </c>
      <c r="AV2166" s="13" t="s">
        <v>87</v>
      </c>
      <c r="AW2166" s="13" t="s">
        <v>34</v>
      </c>
      <c r="AX2166" s="13" t="s">
        <v>79</v>
      </c>
      <c r="AY2166" s="242" t="s">
        <v>151</v>
      </c>
    </row>
    <row r="2167" s="13" customFormat="1">
      <c r="A2167" s="13"/>
      <c r="B2167" s="232"/>
      <c r="C2167" s="233"/>
      <c r="D2167" s="234" t="s">
        <v>160</v>
      </c>
      <c r="E2167" s="235" t="s">
        <v>1</v>
      </c>
      <c r="F2167" s="236" t="s">
        <v>2466</v>
      </c>
      <c r="G2167" s="233"/>
      <c r="H2167" s="235" t="s">
        <v>1</v>
      </c>
      <c r="I2167" s="237"/>
      <c r="J2167" s="233"/>
      <c r="K2167" s="233"/>
      <c r="L2167" s="238"/>
      <c r="M2167" s="239"/>
      <c r="N2167" s="240"/>
      <c r="O2167" s="240"/>
      <c r="P2167" s="240"/>
      <c r="Q2167" s="240"/>
      <c r="R2167" s="240"/>
      <c r="S2167" s="240"/>
      <c r="T2167" s="241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T2167" s="242" t="s">
        <v>160</v>
      </c>
      <c r="AU2167" s="242" t="s">
        <v>89</v>
      </c>
      <c r="AV2167" s="13" t="s">
        <v>87</v>
      </c>
      <c r="AW2167" s="13" t="s">
        <v>34</v>
      </c>
      <c r="AX2167" s="13" t="s">
        <v>79</v>
      </c>
      <c r="AY2167" s="242" t="s">
        <v>151</v>
      </c>
    </row>
    <row r="2168" s="2" customFormat="1" ht="33" customHeight="1">
      <c r="A2168" s="39"/>
      <c r="B2168" s="40"/>
      <c r="C2168" s="219" t="s">
        <v>2482</v>
      </c>
      <c r="D2168" s="219" t="s">
        <v>153</v>
      </c>
      <c r="E2168" s="220" t="s">
        <v>2483</v>
      </c>
      <c r="F2168" s="221" t="s">
        <v>2484</v>
      </c>
      <c r="G2168" s="222" t="s">
        <v>232</v>
      </c>
      <c r="H2168" s="223">
        <v>1</v>
      </c>
      <c r="I2168" s="224"/>
      <c r="J2168" s="225">
        <f>ROUND(I2168*H2168,2)</f>
        <v>0</v>
      </c>
      <c r="K2168" s="221" t="s">
        <v>1</v>
      </c>
      <c r="L2168" s="45"/>
      <c r="M2168" s="226" t="s">
        <v>1</v>
      </c>
      <c r="N2168" s="227" t="s">
        <v>44</v>
      </c>
      <c r="O2168" s="92"/>
      <c r="P2168" s="228">
        <f>O2168*H2168</f>
        <v>0</v>
      </c>
      <c r="Q2168" s="228">
        <v>0</v>
      </c>
      <c r="R2168" s="228">
        <f>Q2168*H2168</f>
        <v>0</v>
      </c>
      <c r="S2168" s="228">
        <v>0</v>
      </c>
      <c r="T2168" s="229">
        <f>S2168*H2168</f>
        <v>0</v>
      </c>
      <c r="U2168" s="39"/>
      <c r="V2168" s="39"/>
      <c r="W2168" s="39"/>
      <c r="X2168" s="39"/>
      <c r="Y2168" s="39"/>
      <c r="Z2168" s="39"/>
      <c r="AA2168" s="39"/>
      <c r="AB2168" s="39"/>
      <c r="AC2168" s="39"/>
      <c r="AD2168" s="39"/>
      <c r="AE2168" s="39"/>
      <c r="AR2168" s="230" t="s">
        <v>209</v>
      </c>
      <c r="AT2168" s="230" t="s">
        <v>153</v>
      </c>
      <c r="AU2168" s="230" t="s">
        <v>89</v>
      </c>
      <c r="AY2168" s="18" t="s">
        <v>151</v>
      </c>
      <c r="BE2168" s="231">
        <f>IF(N2168="základní",J2168,0)</f>
        <v>0</v>
      </c>
      <c r="BF2168" s="231">
        <f>IF(N2168="snížená",J2168,0)</f>
        <v>0</v>
      </c>
      <c r="BG2168" s="231">
        <f>IF(N2168="zákl. přenesená",J2168,0)</f>
        <v>0</v>
      </c>
      <c r="BH2168" s="231">
        <f>IF(N2168="sníž. přenesená",J2168,0)</f>
        <v>0</v>
      </c>
      <c r="BI2168" s="231">
        <f>IF(N2168="nulová",J2168,0)</f>
        <v>0</v>
      </c>
      <c r="BJ2168" s="18" t="s">
        <v>87</v>
      </c>
      <c r="BK2168" s="231">
        <f>ROUND(I2168*H2168,2)</f>
        <v>0</v>
      </c>
      <c r="BL2168" s="18" t="s">
        <v>209</v>
      </c>
      <c r="BM2168" s="230" t="s">
        <v>2485</v>
      </c>
    </row>
    <row r="2169" s="13" customFormat="1">
      <c r="A2169" s="13"/>
      <c r="B2169" s="232"/>
      <c r="C2169" s="233"/>
      <c r="D2169" s="234" t="s">
        <v>160</v>
      </c>
      <c r="E2169" s="235" t="s">
        <v>1</v>
      </c>
      <c r="F2169" s="236" t="s">
        <v>2479</v>
      </c>
      <c r="G2169" s="233"/>
      <c r="H2169" s="235" t="s">
        <v>1</v>
      </c>
      <c r="I2169" s="237"/>
      <c r="J2169" s="233"/>
      <c r="K2169" s="233"/>
      <c r="L2169" s="238"/>
      <c r="M2169" s="239"/>
      <c r="N2169" s="240"/>
      <c r="O2169" s="240"/>
      <c r="P2169" s="240"/>
      <c r="Q2169" s="240"/>
      <c r="R2169" s="240"/>
      <c r="S2169" s="240"/>
      <c r="T2169" s="241"/>
      <c r="U2169" s="13"/>
      <c r="V2169" s="13"/>
      <c r="W2169" s="13"/>
      <c r="X2169" s="13"/>
      <c r="Y2169" s="13"/>
      <c r="Z2169" s="13"/>
      <c r="AA2169" s="13"/>
      <c r="AB2169" s="13"/>
      <c r="AC2169" s="13"/>
      <c r="AD2169" s="13"/>
      <c r="AE2169" s="13"/>
      <c r="AT2169" s="242" t="s">
        <v>160</v>
      </c>
      <c r="AU2169" s="242" t="s">
        <v>89</v>
      </c>
      <c r="AV2169" s="13" t="s">
        <v>87</v>
      </c>
      <c r="AW2169" s="13" t="s">
        <v>34</v>
      </c>
      <c r="AX2169" s="13" t="s">
        <v>79</v>
      </c>
      <c r="AY2169" s="242" t="s">
        <v>151</v>
      </c>
    </row>
    <row r="2170" s="13" customFormat="1">
      <c r="A2170" s="13"/>
      <c r="B2170" s="232"/>
      <c r="C2170" s="233"/>
      <c r="D2170" s="234" t="s">
        <v>160</v>
      </c>
      <c r="E2170" s="235" t="s">
        <v>1</v>
      </c>
      <c r="F2170" s="236" t="s">
        <v>2458</v>
      </c>
      <c r="G2170" s="233"/>
      <c r="H2170" s="235" t="s">
        <v>1</v>
      </c>
      <c r="I2170" s="237"/>
      <c r="J2170" s="233"/>
      <c r="K2170" s="233"/>
      <c r="L2170" s="238"/>
      <c r="M2170" s="239"/>
      <c r="N2170" s="240"/>
      <c r="O2170" s="240"/>
      <c r="P2170" s="240"/>
      <c r="Q2170" s="240"/>
      <c r="R2170" s="240"/>
      <c r="S2170" s="240"/>
      <c r="T2170" s="241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T2170" s="242" t="s">
        <v>160</v>
      </c>
      <c r="AU2170" s="242" t="s">
        <v>89</v>
      </c>
      <c r="AV2170" s="13" t="s">
        <v>87</v>
      </c>
      <c r="AW2170" s="13" t="s">
        <v>34</v>
      </c>
      <c r="AX2170" s="13" t="s">
        <v>79</v>
      </c>
      <c r="AY2170" s="242" t="s">
        <v>151</v>
      </c>
    </row>
    <row r="2171" s="13" customFormat="1">
      <c r="A2171" s="13"/>
      <c r="B2171" s="232"/>
      <c r="C2171" s="233"/>
      <c r="D2171" s="234" t="s">
        <v>160</v>
      </c>
      <c r="E2171" s="235" t="s">
        <v>1</v>
      </c>
      <c r="F2171" s="236" t="s">
        <v>2480</v>
      </c>
      <c r="G2171" s="233"/>
      <c r="H2171" s="235" t="s">
        <v>1</v>
      </c>
      <c r="I2171" s="237"/>
      <c r="J2171" s="233"/>
      <c r="K2171" s="233"/>
      <c r="L2171" s="238"/>
      <c r="M2171" s="239"/>
      <c r="N2171" s="240"/>
      <c r="O2171" s="240"/>
      <c r="P2171" s="240"/>
      <c r="Q2171" s="240"/>
      <c r="R2171" s="240"/>
      <c r="S2171" s="240"/>
      <c r="T2171" s="241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T2171" s="242" t="s">
        <v>160</v>
      </c>
      <c r="AU2171" s="242" t="s">
        <v>89</v>
      </c>
      <c r="AV2171" s="13" t="s">
        <v>87</v>
      </c>
      <c r="AW2171" s="13" t="s">
        <v>34</v>
      </c>
      <c r="AX2171" s="13" t="s">
        <v>79</v>
      </c>
      <c r="AY2171" s="242" t="s">
        <v>151</v>
      </c>
    </row>
    <row r="2172" s="13" customFormat="1">
      <c r="A2172" s="13"/>
      <c r="B2172" s="232"/>
      <c r="C2172" s="233"/>
      <c r="D2172" s="234" t="s">
        <v>160</v>
      </c>
      <c r="E2172" s="235" t="s">
        <v>1</v>
      </c>
      <c r="F2172" s="236" t="s">
        <v>2461</v>
      </c>
      <c r="G2172" s="233"/>
      <c r="H2172" s="235" t="s">
        <v>1</v>
      </c>
      <c r="I2172" s="237"/>
      <c r="J2172" s="233"/>
      <c r="K2172" s="233"/>
      <c r="L2172" s="238"/>
      <c r="M2172" s="239"/>
      <c r="N2172" s="240"/>
      <c r="O2172" s="240"/>
      <c r="P2172" s="240"/>
      <c r="Q2172" s="240"/>
      <c r="R2172" s="240"/>
      <c r="S2172" s="240"/>
      <c r="T2172" s="241"/>
      <c r="U2172" s="13"/>
      <c r="V2172" s="13"/>
      <c r="W2172" s="13"/>
      <c r="X2172" s="13"/>
      <c r="Y2172" s="13"/>
      <c r="Z2172" s="13"/>
      <c r="AA2172" s="13"/>
      <c r="AB2172" s="13"/>
      <c r="AC2172" s="13"/>
      <c r="AD2172" s="13"/>
      <c r="AE2172" s="13"/>
      <c r="AT2172" s="242" t="s">
        <v>160</v>
      </c>
      <c r="AU2172" s="242" t="s">
        <v>89</v>
      </c>
      <c r="AV2172" s="13" t="s">
        <v>87</v>
      </c>
      <c r="AW2172" s="13" t="s">
        <v>34</v>
      </c>
      <c r="AX2172" s="13" t="s">
        <v>79</v>
      </c>
      <c r="AY2172" s="242" t="s">
        <v>151</v>
      </c>
    </row>
    <row r="2173" s="13" customFormat="1">
      <c r="A2173" s="13"/>
      <c r="B2173" s="232"/>
      <c r="C2173" s="233"/>
      <c r="D2173" s="234" t="s">
        <v>160</v>
      </c>
      <c r="E2173" s="235" t="s">
        <v>1</v>
      </c>
      <c r="F2173" s="236" t="s">
        <v>2481</v>
      </c>
      <c r="G2173" s="233"/>
      <c r="H2173" s="235" t="s">
        <v>1</v>
      </c>
      <c r="I2173" s="237"/>
      <c r="J2173" s="233"/>
      <c r="K2173" s="233"/>
      <c r="L2173" s="238"/>
      <c r="M2173" s="239"/>
      <c r="N2173" s="240"/>
      <c r="O2173" s="240"/>
      <c r="P2173" s="240"/>
      <c r="Q2173" s="240"/>
      <c r="R2173" s="240"/>
      <c r="S2173" s="240"/>
      <c r="T2173" s="241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T2173" s="242" t="s">
        <v>160</v>
      </c>
      <c r="AU2173" s="242" t="s">
        <v>89</v>
      </c>
      <c r="AV2173" s="13" t="s">
        <v>87</v>
      </c>
      <c r="AW2173" s="13" t="s">
        <v>34</v>
      </c>
      <c r="AX2173" s="13" t="s">
        <v>79</v>
      </c>
      <c r="AY2173" s="242" t="s">
        <v>151</v>
      </c>
    </row>
    <row r="2174" s="13" customFormat="1">
      <c r="A2174" s="13"/>
      <c r="B2174" s="232"/>
      <c r="C2174" s="233"/>
      <c r="D2174" s="234" t="s">
        <v>160</v>
      </c>
      <c r="E2174" s="235" t="s">
        <v>1</v>
      </c>
      <c r="F2174" s="236" t="s">
        <v>2463</v>
      </c>
      <c r="G2174" s="233"/>
      <c r="H2174" s="235" t="s">
        <v>1</v>
      </c>
      <c r="I2174" s="237"/>
      <c r="J2174" s="233"/>
      <c r="K2174" s="233"/>
      <c r="L2174" s="238"/>
      <c r="M2174" s="239"/>
      <c r="N2174" s="240"/>
      <c r="O2174" s="240"/>
      <c r="P2174" s="240"/>
      <c r="Q2174" s="240"/>
      <c r="R2174" s="240"/>
      <c r="S2174" s="240"/>
      <c r="T2174" s="241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T2174" s="242" t="s">
        <v>160</v>
      </c>
      <c r="AU2174" s="242" t="s">
        <v>89</v>
      </c>
      <c r="AV2174" s="13" t="s">
        <v>87</v>
      </c>
      <c r="AW2174" s="13" t="s">
        <v>34</v>
      </c>
      <c r="AX2174" s="13" t="s">
        <v>79</v>
      </c>
      <c r="AY2174" s="242" t="s">
        <v>151</v>
      </c>
    </row>
    <row r="2175" s="13" customFormat="1">
      <c r="A2175" s="13"/>
      <c r="B2175" s="232"/>
      <c r="C2175" s="233"/>
      <c r="D2175" s="234" t="s">
        <v>160</v>
      </c>
      <c r="E2175" s="235" t="s">
        <v>1</v>
      </c>
      <c r="F2175" s="236" t="s">
        <v>2464</v>
      </c>
      <c r="G2175" s="233"/>
      <c r="H2175" s="235" t="s">
        <v>1</v>
      </c>
      <c r="I2175" s="237"/>
      <c r="J2175" s="233"/>
      <c r="K2175" s="233"/>
      <c r="L2175" s="238"/>
      <c r="M2175" s="239"/>
      <c r="N2175" s="240"/>
      <c r="O2175" s="240"/>
      <c r="P2175" s="240"/>
      <c r="Q2175" s="240"/>
      <c r="R2175" s="240"/>
      <c r="S2175" s="240"/>
      <c r="T2175" s="241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T2175" s="242" t="s">
        <v>160</v>
      </c>
      <c r="AU2175" s="242" t="s">
        <v>89</v>
      </c>
      <c r="AV2175" s="13" t="s">
        <v>87</v>
      </c>
      <c r="AW2175" s="13" t="s">
        <v>34</v>
      </c>
      <c r="AX2175" s="13" t="s">
        <v>79</v>
      </c>
      <c r="AY2175" s="242" t="s">
        <v>151</v>
      </c>
    </row>
    <row r="2176" s="14" customFormat="1">
      <c r="A2176" s="14"/>
      <c r="B2176" s="243"/>
      <c r="C2176" s="244"/>
      <c r="D2176" s="234" t="s">
        <v>160</v>
      </c>
      <c r="E2176" s="245" t="s">
        <v>1</v>
      </c>
      <c r="F2176" s="246" t="s">
        <v>87</v>
      </c>
      <c r="G2176" s="244"/>
      <c r="H2176" s="247">
        <v>1</v>
      </c>
      <c r="I2176" s="248"/>
      <c r="J2176" s="244"/>
      <c r="K2176" s="244"/>
      <c r="L2176" s="249"/>
      <c r="M2176" s="250"/>
      <c r="N2176" s="251"/>
      <c r="O2176" s="251"/>
      <c r="P2176" s="251"/>
      <c r="Q2176" s="251"/>
      <c r="R2176" s="251"/>
      <c r="S2176" s="251"/>
      <c r="T2176" s="252"/>
      <c r="U2176" s="14"/>
      <c r="V2176" s="14"/>
      <c r="W2176" s="14"/>
      <c r="X2176" s="14"/>
      <c r="Y2176" s="14"/>
      <c r="Z2176" s="14"/>
      <c r="AA2176" s="14"/>
      <c r="AB2176" s="14"/>
      <c r="AC2176" s="14"/>
      <c r="AD2176" s="14"/>
      <c r="AE2176" s="14"/>
      <c r="AT2176" s="253" t="s">
        <v>160</v>
      </c>
      <c r="AU2176" s="253" t="s">
        <v>89</v>
      </c>
      <c r="AV2176" s="14" t="s">
        <v>89</v>
      </c>
      <c r="AW2176" s="14" t="s">
        <v>34</v>
      </c>
      <c r="AX2176" s="14" t="s">
        <v>87</v>
      </c>
      <c r="AY2176" s="253" t="s">
        <v>151</v>
      </c>
    </row>
    <row r="2177" s="13" customFormat="1">
      <c r="A2177" s="13"/>
      <c r="B2177" s="232"/>
      <c r="C2177" s="233"/>
      <c r="D2177" s="234" t="s">
        <v>160</v>
      </c>
      <c r="E2177" s="235" t="s">
        <v>1</v>
      </c>
      <c r="F2177" s="236" t="s">
        <v>37</v>
      </c>
      <c r="G2177" s="233"/>
      <c r="H2177" s="235" t="s">
        <v>1</v>
      </c>
      <c r="I2177" s="237"/>
      <c r="J2177" s="233"/>
      <c r="K2177" s="233"/>
      <c r="L2177" s="238"/>
      <c r="M2177" s="239"/>
      <c r="N2177" s="240"/>
      <c r="O2177" s="240"/>
      <c r="P2177" s="240"/>
      <c r="Q2177" s="240"/>
      <c r="R2177" s="240"/>
      <c r="S2177" s="240"/>
      <c r="T2177" s="241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T2177" s="242" t="s">
        <v>160</v>
      </c>
      <c r="AU2177" s="242" t="s">
        <v>89</v>
      </c>
      <c r="AV2177" s="13" t="s">
        <v>87</v>
      </c>
      <c r="AW2177" s="13" t="s">
        <v>34</v>
      </c>
      <c r="AX2177" s="13" t="s">
        <v>79</v>
      </c>
      <c r="AY2177" s="242" t="s">
        <v>151</v>
      </c>
    </row>
    <row r="2178" s="13" customFormat="1">
      <c r="A2178" s="13"/>
      <c r="B2178" s="232"/>
      <c r="C2178" s="233"/>
      <c r="D2178" s="234" t="s">
        <v>160</v>
      </c>
      <c r="E2178" s="235" t="s">
        <v>1</v>
      </c>
      <c r="F2178" s="236" t="s">
        <v>2465</v>
      </c>
      <c r="G2178" s="233"/>
      <c r="H2178" s="235" t="s">
        <v>1</v>
      </c>
      <c r="I2178" s="237"/>
      <c r="J2178" s="233"/>
      <c r="K2178" s="233"/>
      <c r="L2178" s="238"/>
      <c r="M2178" s="239"/>
      <c r="N2178" s="240"/>
      <c r="O2178" s="240"/>
      <c r="P2178" s="240"/>
      <c r="Q2178" s="240"/>
      <c r="R2178" s="240"/>
      <c r="S2178" s="240"/>
      <c r="T2178" s="241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42" t="s">
        <v>160</v>
      </c>
      <c r="AU2178" s="242" t="s">
        <v>89</v>
      </c>
      <c r="AV2178" s="13" t="s">
        <v>87</v>
      </c>
      <c r="AW2178" s="13" t="s">
        <v>34</v>
      </c>
      <c r="AX2178" s="13" t="s">
        <v>79</v>
      </c>
      <c r="AY2178" s="242" t="s">
        <v>151</v>
      </c>
    </row>
    <row r="2179" s="13" customFormat="1">
      <c r="A2179" s="13"/>
      <c r="B2179" s="232"/>
      <c r="C2179" s="233"/>
      <c r="D2179" s="234" t="s">
        <v>160</v>
      </c>
      <c r="E2179" s="235" t="s">
        <v>1</v>
      </c>
      <c r="F2179" s="236" t="s">
        <v>2466</v>
      </c>
      <c r="G2179" s="233"/>
      <c r="H2179" s="235" t="s">
        <v>1</v>
      </c>
      <c r="I2179" s="237"/>
      <c r="J2179" s="233"/>
      <c r="K2179" s="233"/>
      <c r="L2179" s="238"/>
      <c r="M2179" s="239"/>
      <c r="N2179" s="240"/>
      <c r="O2179" s="240"/>
      <c r="P2179" s="240"/>
      <c r="Q2179" s="240"/>
      <c r="R2179" s="240"/>
      <c r="S2179" s="240"/>
      <c r="T2179" s="241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T2179" s="242" t="s">
        <v>160</v>
      </c>
      <c r="AU2179" s="242" t="s">
        <v>89</v>
      </c>
      <c r="AV2179" s="13" t="s">
        <v>87</v>
      </c>
      <c r="AW2179" s="13" t="s">
        <v>34</v>
      </c>
      <c r="AX2179" s="13" t="s">
        <v>79</v>
      </c>
      <c r="AY2179" s="242" t="s">
        <v>151</v>
      </c>
    </row>
    <row r="2180" s="2" customFormat="1">
      <c r="A2180" s="39"/>
      <c r="B2180" s="40"/>
      <c r="C2180" s="219" t="s">
        <v>2486</v>
      </c>
      <c r="D2180" s="219" t="s">
        <v>153</v>
      </c>
      <c r="E2180" s="220" t="s">
        <v>2487</v>
      </c>
      <c r="F2180" s="221" t="s">
        <v>2488</v>
      </c>
      <c r="G2180" s="222" t="s">
        <v>232</v>
      </c>
      <c r="H2180" s="223">
        <v>1</v>
      </c>
      <c r="I2180" s="224"/>
      <c r="J2180" s="225">
        <f>ROUND(I2180*H2180,2)</f>
        <v>0</v>
      </c>
      <c r="K2180" s="221" t="s">
        <v>1</v>
      </c>
      <c r="L2180" s="45"/>
      <c r="M2180" s="226" t="s">
        <v>1</v>
      </c>
      <c r="N2180" s="227" t="s">
        <v>44</v>
      </c>
      <c r="O2180" s="92"/>
      <c r="P2180" s="228">
        <f>O2180*H2180</f>
        <v>0</v>
      </c>
      <c r="Q2180" s="228">
        <v>0</v>
      </c>
      <c r="R2180" s="228">
        <f>Q2180*H2180</f>
        <v>0</v>
      </c>
      <c r="S2180" s="228">
        <v>0</v>
      </c>
      <c r="T2180" s="229">
        <f>S2180*H2180</f>
        <v>0</v>
      </c>
      <c r="U2180" s="39"/>
      <c r="V2180" s="39"/>
      <c r="W2180" s="39"/>
      <c r="X2180" s="39"/>
      <c r="Y2180" s="39"/>
      <c r="Z2180" s="39"/>
      <c r="AA2180" s="39"/>
      <c r="AB2180" s="39"/>
      <c r="AC2180" s="39"/>
      <c r="AD2180" s="39"/>
      <c r="AE2180" s="39"/>
      <c r="AR2180" s="230" t="s">
        <v>209</v>
      </c>
      <c r="AT2180" s="230" t="s">
        <v>153</v>
      </c>
      <c r="AU2180" s="230" t="s">
        <v>89</v>
      </c>
      <c r="AY2180" s="18" t="s">
        <v>151</v>
      </c>
      <c r="BE2180" s="231">
        <f>IF(N2180="základní",J2180,0)</f>
        <v>0</v>
      </c>
      <c r="BF2180" s="231">
        <f>IF(N2180="snížená",J2180,0)</f>
        <v>0</v>
      </c>
      <c r="BG2180" s="231">
        <f>IF(N2180="zákl. přenesená",J2180,0)</f>
        <v>0</v>
      </c>
      <c r="BH2180" s="231">
        <f>IF(N2180="sníž. přenesená",J2180,0)</f>
        <v>0</v>
      </c>
      <c r="BI2180" s="231">
        <f>IF(N2180="nulová",J2180,0)</f>
        <v>0</v>
      </c>
      <c r="BJ2180" s="18" t="s">
        <v>87</v>
      </c>
      <c r="BK2180" s="231">
        <f>ROUND(I2180*H2180,2)</f>
        <v>0</v>
      </c>
      <c r="BL2180" s="18" t="s">
        <v>209</v>
      </c>
      <c r="BM2180" s="230" t="s">
        <v>2489</v>
      </c>
    </row>
    <row r="2181" s="13" customFormat="1">
      <c r="A2181" s="13"/>
      <c r="B2181" s="232"/>
      <c r="C2181" s="233"/>
      <c r="D2181" s="234" t="s">
        <v>160</v>
      </c>
      <c r="E2181" s="235" t="s">
        <v>1</v>
      </c>
      <c r="F2181" s="236" t="s">
        <v>2490</v>
      </c>
      <c r="G2181" s="233"/>
      <c r="H2181" s="235" t="s">
        <v>1</v>
      </c>
      <c r="I2181" s="237"/>
      <c r="J2181" s="233"/>
      <c r="K2181" s="233"/>
      <c r="L2181" s="238"/>
      <c r="M2181" s="239"/>
      <c r="N2181" s="240"/>
      <c r="O2181" s="240"/>
      <c r="P2181" s="240"/>
      <c r="Q2181" s="240"/>
      <c r="R2181" s="240"/>
      <c r="S2181" s="240"/>
      <c r="T2181" s="241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T2181" s="242" t="s">
        <v>160</v>
      </c>
      <c r="AU2181" s="242" t="s">
        <v>89</v>
      </c>
      <c r="AV2181" s="13" t="s">
        <v>87</v>
      </c>
      <c r="AW2181" s="13" t="s">
        <v>34</v>
      </c>
      <c r="AX2181" s="13" t="s">
        <v>79</v>
      </c>
      <c r="AY2181" s="242" t="s">
        <v>151</v>
      </c>
    </row>
    <row r="2182" s="13" customFormat="1">
      <c r="A2182" s="13"/>
      <c r="B2182" s="232"/>
      <c r="C2182" s="233"/>
      <c r="D2182" s="234" t="s">
        <v>160</v>
      </c>
      <c r="E2182" s="235" t="s">
        <v>1</v>
      </c>
      <c r="F2182" s="236" t="s">
        <v>2491</v>
      </c>
      <c r="G2182" s="233"/>
      <c r="H2182" s="235" t="s">
        <v>1</v>
      </c>
      <c r="I2182" s="237"/>
      <c r="J2182" s="233"/>
      <c r="K2182" s="233"/>
      <c r="L2182" s="238"/>
      <c r="M2182" s="239"/>
      <c r="N2182" s="240"/>
      <c r="O2182" s="240"/>
      <c r="P2182" s="240"/>
      <c r="Q2182" s="240"/>
      <c r="R2182" s="240"/>
      <c r="S2182" s="240"/>
      <c r="T2182" s="241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42" t="s">
        <v>160</v>
      </c>
      <c r="AU2182" s="242" t="s">
        <v>89</v>
      </c>
      <c r="AV2182" s="13" t="s">
        <v>87</v>
      </c>
      <c r="AW2182" s="13" t="s">
        <v>34</v>
      </c>
      <c r="AX2182" s="13" t="s">
        <v>79</v>
      </c>
      <c r="AY2182" s="242" t="s">
        <v>151</v>
      </c>
    </row>
    <row r="2183" s="13" customFormat="1">
      <c r="A2183" s="13"/>
      <c r="B2183" s="232"/>
      <c r="C2183" s="233"/>
      <c r="D2183" s="234" t="s">
        <v>160</v>
      </c>
      <c r="E2183" s="235" t="s">
        <v>1</v>
      </c>
      <c r="F2183" s="236" t="s">
        <v>2480</v>
      </c>
      <c r="G2183" s="233"/>
      <c r="H2183" s="235" t="s">
        <v>1</v>
      </c>
      <c r="I2183" s="237"/>
      <c r="J2183" s="233"/>
      <c r="K2183" s="233"/>
      <c r="L2183" s="238"/>
      <c r="M2183" s="239"/>
      <c r="N2183" s="240"/>
      <c r="O2183" s="240"/>
      <c r="P2183" s="240"/>
      <c r="Q2183" s="240"/>
      <c r="R2183" s="240"/>
      <c r="S2183" s="240"/>
      <c r="T2183" s="241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T2183" s="242" t="s">
        <v>160</v>
      </c>
      <c r="AU2183" s="242" t="s">
        <v>89</v>
      </c>
      <c r="AV2183" s="13" t="s">
        <v>87</v>
      </c>
      <c r="AW2183" s="13" t="s">
        <v>34</v>
      </c>
      <c r="AX2183" s="13" t="s">
        <v>79</v>
      </c>
      <c r="AY2183" s="242" t="s">
        <v>151</v>
      </c>
    </row>
    <row r="2184" s="13" customFormat="1">
      <c r="A2184" s="13"/>
      <c r="B2184" s="232"/>
      <c r="C2184" s="233"/>
      <c r="D2184" s="234" t="s">
        <v>160</v>
      </c>
      <c r="E2184" s="235" t="s">
        <v>1</v>
      </c>
      <c r="F2184" s="236" t="s">
        <v>2461</v>
      </c>
      <c r="G2184" s="233"/>
      <c r="H2184" s="235" t="s">
        <v>1</v>
      </c>
      <c r="I2184" s="237"/>
      <c r="J2184" s="233"/>
      <c r="K2184" s="233"/>
      <c r="L2184" s="238"/>
      <c r="M2184" s="239"/>
      <c r="N2184" s="240"/>
      <c r="O2184" s="240"/>
      <c r="P2184" s="240"/>
      <c r="Q2184" s="240"/>
      <c r="R2184" s="240"/>
      <c r="S2184" s="240"/>
      <c r="T2184" s="241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T2184" s="242" t="s">
        <v>160</v>
      </c>
      <c r="AU2184" s="242" t="s">
        <v>89</v>
      </c>
      <c r="AV2184" s="13" t="s">
        <v>87</v>
      </c>
      <c r="AW2184" s="13" t="s">
        <v>34</v>
      </c>
      <c r="AX2184" s="13" t="s">
        <v>79</v>
      </c>
      <c r="AY2184" s="242" t="s">
        <v>151</v>
      </c>
    </row>
    <row r="2185" s="13" customFormat="1">
      <c r="A2185" s="13"/>
      <c r="B2185" s="232"/>
      <c r="C2185" s="233"/>
      <c r="D2185" s="234" t="s">
        <v>160</v>
      </c>
      <c r="E2185" s="235" t="s">
        <v>1</v>
      </c>
      <c r="F2185" s="236" t="s">
        <v>2481</v>
      </c>
      <c r="G2185" s="233"/>
      <c r="H2185" s="235" t="s">
        <v>1</v>
      </c>
      <c r="I2185" s="237"/>
      <c r="J2185" s="233"/>
      <c r="K2185" s="233"/>
      <c r="L2185" s="238"/>
      <c r="M2185" s="239"/>
      <c r="N2185" s="240"/>
      <c r="O2185" s="240"/>
      <c r="P2185" s="240"/>
      <c r="Q2185" s="240"/>
      <c r="R2185" s="240"/>
      <c r="S2185" s="240"/>
      <c r="T2185" s="241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42" t="s">
        <v>160</v>
      </c>
      <c r="AU2185" s="242" t="s">
        <v>89</v>
      </c>
      <c r="AV2185" s="13" t="s">
        <v>87</v>
      </c>
      <c r="AW2185" s="13" t="s">
        <v>34</v>
      </c>
      <c r="AX2185" s="13" t="s">
        <v>79</v>
      </c>
      <c r="AY2185" s="242" t="s">
        <v>151</v>
      </c>
    </row>
    <row r="2186" s="13" customFormat="1">
      <c r="A2186" s="13"/>
      <c r="B2186" s="232"/>
      <c r="C2186" s="233"/>
      <c r="D2186" s="234" t="s">
        <v>160</v>
      </c>
      <c r="E2186" s="235" t="s">
        <v>1</v>
      </c>
      <c r="F2186" s="236" t="s">
        <v>2463</v>
      </c>
      <c r="G2186" s="233"/>
      <c r="H2186" s="235" t="s">
        <v>1</v>
      </c>
      <c r="I2186" s="237"/>
      <c r="J2186" s="233"/>
      <c r="K2186" s="233"/>
      <c r="L2186" s="238"/>
      <c r="M2186" s="239"/>
      <c r="N2186" s="240"/>
      <c r="O2186" s="240"/>
      <c r="P2186" s="240"/>
      <c r="Q2186" s="240"/>
      <c r="R2186" s="240"/>
      <c r="S2186" s="240"/>
      <c r="T2186" s="241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T2186" s="242" t="s">
        <v>160</v>
      </c>
      <c r="AU2186" s="242" t="s">
        <v>89</v>
      </c>
      <c r="AV2186" s="13" t="s">
        <v>87</v>
      </c>
      <c r="AW2186" s="13" t="s">
        <v>34</v>
      </c>
      <c r="AX2186" s="13" t="s">
        <v>79</v>
      </c>
      <c r="AY2186" s="242" t="s">
        <v>151</v>
      </c>
    </row>
    <row r="2187" s="13" customFormat="1">
      <c r="A2187" s="13"/>
      <c r="B2187" s="232"/>
      <c r="C2187" s="233"/>
      <c r="D2187" s="234" t="s">
        <v>160</v>
      </c>
      <c r="E2187" s="235" t="s">
        <v>1</v>
      </c>
      <c r="F2187" s="236" t="s">
        <v>2464</v>
      </c>
      <c r="G2187" s="233"/>
      <c r="H2187" s="235" t="s">
        <v>1</v>
      </c>
      <c r="I2187" s="237"/>
      <c r="J2187" s="233"/>
      <c r="K2187" s="233"/>
      <c r="L2187" s="238"/>
      <c r="M2187" s="239"/>
      <c r="N2187" s="240"/>
      <c r="O2187" s="240"/>
      <c r="P2187" s="240"/>
      <c r="Q2187" s="240"/>
      <c r="R2187" s="240"/>
      <c r="S2187" s="240"/>
      <c r="T2187" s="241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42" t="s">
        <v>160</v>
      </c>
      <c r="AU2187" s="242" t="s">
        <v>89</v>
      </c>
      <c r="AV2187" s="13" t="s">
        <v>87</v>
      </c>
      <c r="AW2187" s="13" t="s">
        <v>34</v>
      </c>
      <c r="AX2187" s="13" t="s">
        <v>79</v>
      </c>
      <c r="AY2187" s="242" t="s">
        <v>151</v>
      </c>
    </row>
    <row r="2188" s="14" customFormat="1">
      <c r="A2188" s="14"/>
      <c r="B2188" s="243"/>
      <c r="C2188" s="244"/>
      <c r="D2188" s="234" t="s">
        <v>160</v>
      </c>
      <c r="E2188" s="245" t="s">
        <v>1</v>
      </c>
      <c r="F2188" s="246" t="s">
        <v>87</v>
      </c>
      <c r="G2188" s="244"/>
      <c r="H2188" s="247">
        <v>1</v>
      </c>
      <c r="I2188" s="248"/>
      <c r="J2188" s="244"/>
      <c r="K2188" s="244"/>
      <c r="L2188" s="249"/>
      <c r="M2188" s="250"/>
      <c r="N2188" s="251"/>
      <c r="O2188" s="251"/>
      <c r="P2188" s="251"/>
      <c r="Q2188" s="251"/>
      <c r="R2188" s="251"/>
      <c r="S2188" s="251"/>
      <c r="T2188" s="252"/>
      <c r="U2188" s="14"/>
      <c r="V2188" s="14"/>
      <c r="W2188" s="14"/>
      <c r="X2188" s="14"/>
      <c r="Y2188" s="14"/>
      <c r="Z2188" s="14"/>
      <c r="AA2188" s="14"/>
      <c r="AB2188" s="14"/>
      <c r="AC2188" s="14"/>
      <c r="AD2188" s="14"/>
      <c r="AE2188" s="14"/>
      <c r="AT2188" s="253" t="s">
        <v>160</v>
      </c>
      <c r="AU2188" s="253" t="s">
        <v>89</v>
      </c>
      <c r="AV2188" s="14" t="s">
        <v>89</v>
      </c>
      <c r="AW2188" s="14" t="s">
        <v>34</v>
      </c>
      <c r="AX2188" s="14" t="s">
        <v>87</v>
      </c>
      <c r="AY2188" s="253" t="s">
        <v>151</v>
      </c>
    </row>
    <row r="2189" s="13" customFormat="1">
      <c r="A2189" s="13"/>
      <c r="B2189" s="232"/>
      <c r="C2189" s="233"/>
      <c r="D2189" s="234" t="s">
        <v>160</v>
      </c>
      <c r="E2189" s="235" t="s">
        <v>1</v>
      </c>
      <c r="F2189" s="236" t="s">
        <v>37</v>
      </c>
      <c r="G2189" s="233"/>
      <c r="H2189" s="235" t="s">
        <v>1</v>
      </c>
      <c r="I2189" s="237"/>
      <c r="J2189" s="233"/>
      <c r="K2189" s="233"/>
      <c r="L2189" s="238"/>
      <c r="M2189" s="239"/>
      <c r="N2189" s="240"/>
      <c r="O2189" s="240"/>
      <c r="P2189" s="240"/>
      <c r="Q2189" s="240"/>
      <c r="R2189" s="240"/>
      <c r="S2189" s="240"/>
      <c r="T2189" s="241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T2189" s="242" t="s">
        <v>160</v>
      </c>
      <c r="AU2189" s="242" t="s">
        <v>89</v>
      </c>
      <c r="AV2189" s="13" t="s">
        <v>87</v>
      </c>
      <c r="AW2189" s="13" t="s">
        <v>34</v>
      </c>
      <c r="AX2189" s="13" t="s">
        <v>79</v>
      </c>
      <c r="AY2189" s="242" t="s">
        <v>151</v>
      </c>
    </row>
    <row r="2190" s="13" customFormat="1">
      <c r="A2190" s="13"/>
      <c r="B2190" s="232"/>
      <c r="C2190" s="233"/>
      <c r="D2190" s="234" t="s">
        <v>160</v>
      </c>
      <c r="E2190" s="235" t="s">
        <v>1</v>
      </c>
      <c r="F2190" s="236" t="s">
        <v>2465</v>
      </c>
      <c r="G2190" s="233"/>
      <c r="H2190" s="235" t="s">
        <v>1</v>
      </c>
      <c r="I2190" s="237"/>
      <c r="J2190" s="233"/>
      <c r="K2190" s="233"/>
      <c r="L2190" s="238"/>
      <c r="M2190" s="239"/>
      <c r="N2190" s="240"/>
      <c r="O2190" s="240"/>
      <c r="P2190" s="240"/>
      <c r="Q2190" s="240"/>
      <c r="R2190" s="240"/>
      <c r="S2190" s="240"/>
      <c r="T2190" s="241"/>
      <c r="U2190" s="13"/>
      <c r="V2190" s="13"/>
      <c r="W2190" s="13"/>
      <c r="X2190" s="13"/>
      <c r="Y2190" s="13"/>
      <c r="Z2190" s="13"/>
      <c r="AA2190" s="13"/>
      <c r="AB2190" s="13"/>
      <c r="AC2190" s="13"/>
      <c r="AD2190" s="13"/>
      <c r="AE2190" s="13"/>
      <c r="AT2190" s="242" t="s">
        <v>160</v>
      </c>
      <c r="AU2190" s="242" t="s">
        <v>89</v>
      </c>
      <c r="AV2190" s="13" t="s">
        <v>87</v>
      </c>
      <c r="AW2190" s="13" t="s">
        <v>34</v>
      </c>
      <c r="AX2190" s="13" t="s">
        <v>79</v>
      </c>
      <c r="AY2190" s="242" t="s">
        <v>151</v>
      </c>
    </row>
    <row r="2191" s="13" customFormat="1">
      <c r="A2191" s="13"/>
      <c r="B2191" s="232"/>
      <c r="C2191" s="233"/>
      <c r="D2191" s="234" t="s">
        <v>160</v>
      </c>
      <c r="E2191" s="235" t="s">
        <v>1</v>
      </c>
      <c r="F2191" s="236" t="s">
        <v>2466</v>
      </c>
      <c r="G2191" s="233"/>
      <c r="H2191" s="235" t="s">
        <v>1</v>
      </c>
      <c r="I2191" s="237"/>
      <c r="J2191" s="233"/>
      <c r="K2191" s="233"/>
      <c r="L2191" s="238"/>
      <c r="M2191" s="239"/>
      <c r="N2191" s="240"/>
      <c r="O2191" s="240"/>
      <c r="P2191" s="240"/>
      <c r="Q2191" s="240"/>
      <c r="R2191" s="240"/>
      <c r="S2191" s="240"/>
      <c r="T2191" s="241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T2191" s="242" t="s">
        <v>160</v>
      </c>
      <c r="AU2191" s="242" t="s">
        <v>89</v>
      </c>
      <c r="AV2191" s="13" t="s">
        <v>87</v>
      </c>
      <c r="AW2191" s="13" t="s">
        <v>34</v>
      </c>
      <c r="AX2191" s="13" t="s">
        <v>79</v>
      </c>
      <c r="AY2191" s="242" t="s">
        <v>151</v>
      </c>
    </row>
    <row r="2192" s="2" customFormat="1">
      <c r="A2192" s="39"/>
      <c r="B2192" s="40"/>
      <c r="C2192" s="219" t="s">
        <v>2492</v>
      </c>
      <c r="D2192" s="219" t="s">
        <v>153</v>
      </c>
      <c r="E2192" s="220" t="s">
        <v>2493</v>
      </c>
      <c r="F2192" s="221" t="s">
        <v>2494</v>
      </c>
      <c r="G2192" s="222" t="s">
        <v>232</v>
      </c>
      <c r="H2192" s="223">
        <v>1</v>
      </c>
      <c r="I2192" s="224"/>
      <c r="J2192" s="225">
        <f>ROUND(I2192*H2192,2)</f>
        <v>0</v>
      </c>
      <c r="K2192" s="221" t="s">
        <v>1</v>
      </c>
      <c r="L2192" s="45"/>
      <c r="M2192" s="226" t="s">
        <v>1</v>
      </c>
      <c r="N2192" s="227" t="s">
        <v>44</v>
      </c>
      <c r="O2192" s="92"/>
      <c r="P2192" s="228">
        <f>O2192*H2192</f>
        <v>0</v>
      </c>
      <c r="Q2192" s="228">
        <v>0</v>
      </c>
      <c r="R2192" s="228">
        <f>Q2192*H2192</f>
        <v>0</v>
      </c>
      <c r="S2192" s="228">
        <v>0</v>
      </c>
      <c r="T2192" s="229">
        <f>S2192*H2192</f>
        <v>0</v>
      </c>
      <c r="U2192" s="39"/>
      <c r="V2192" s="39"/>
      <c r="W2192" s="39"/>
      <c r="X2192" s="39"/>
      <c r="Y2192" s="39"/>
      <c r="Z2192" s="39"/>
      <c r="AA2192" s="39"/>
      <c r="AB2192" s="39"/>
      <c r="AC2192" s="39"/>
      <c r="AD2192" s="39"/>
      <c r="AE2192" s="39"/>
      <c r="AR2192" s="230" t="s">
        <v>209</v>
      </c>
      <c r="AT2192" s="230" t="s">
        <v>153</v>
      </c>
      <c r="AU2192" s="230" t="s">
        <v>89</v>
      </c>
      <c r="AY2192" s="18" t="s">
        <v>151</v>
      </c>
      <c r="BE2192" s="231">
        <f>IF(N2192="základní",J2192,0)</f>
        <v>0</v>
      </c>
      <c r="BF2192" s="231">
        <f>IF(N2192="snížená",J2192,0)</f>
        <v>0</v>
      </c>
      <c r="BG2192" s="231">
        <f>IF(N2192="zákl. přenesená",J2192,0)</f>
        <v>0</v>
      </c>
      <c r="BH2192" s="231">
        <f>IF(N2192="sníž. přenesená",J2192,0)</f>
        <v>0</v>
      </c>
      <c r="BI2192" s="231">
        <f>IF(N2192="nulová",J2192,0)</f>
        <v>0</v>
      </c>
      <c r="BJ2192" s="18" t="s">
        <v>87</v>
      </c>
      <c r="BK2192" s="231">
        <f>ROUND(I2192*H2192,2)</f>
        <v>0</v>
      </c>
      <c r="BL2192" s="18" t="s">
        <v>209</v>
      </c>
      <c r="BM2192" s="230" t="s">
        <v>2495</v>
      </c>
    </row>
    <row r="2193" s="13" customFormat="1">
      <c r="A2193" s="13"/>
      <c r="B2193" s="232"/>
      <c r="C2193" s="233"/>
      <c r="D2193" s="234" t="s">
        <v>160</v>
      </c>
      <c r="E2193" s="235" t="s">
        <v>1</v>
      </c>
      <c r="F2193" s="236" t="s">
        <v>2490</v>
      </c>
      <c r="G2193" s="233"/>
      <c r="H2193" s="235" t="s">
        <v>1</v>
      </c>
      <c r="I2193" s="237"/>
      <c r="J2193" s="233"/>
      <c r="K2193" s="233"/>
      <c r="L2193" s="238"/>
      <c r="M2193" s="239"/>
      <c r="N2193" s="240"/>
      <c r="O2193" s="240"/>
      <c r="P2193" s="240"/>
      <c r="Q2193" s="240"/>
      <c r="R2193" s="240"/>
      <c r="S2193" s="240"/>
      <c r="T2193" s="241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T2193" s="242" t="s">
        <v>160</v>
      </c>
      <c r="AU2193" s="242" t="s">
        <v>89</v>
      </c>
      <c r="AV2193" s="13" t="s">
        <v>87</v>
      </c>
      <c r="AW2193" s="13" t="s">
        <v>34</v>
      </c>
      <c r="AX2193" s="13" t="s">
        <v>79</v>
      </c>
      <c r="AY2193" s="242" t="s">
        <v>151</v>
      </c>
    </row>
    <row r="2194" s="13" customFormat="1">
      <c r="A2194" s="13"/>
      <c r="B2194" s="232"/>
      <c r="C2194" s="233"/>
      <c r="D2194" s="234" t="s">
        <v>160</v>
      </c>
      <c r="E2194" s="235" t="s">
        <v>1</v>
      </c>
      <c r="F2194" s="236" t="s">
        <v>2458</v>
      </c>
      <c r="G2194" s="233"/>
      <c r="H2194" s="235" t="s">
        <v>1</v>
      </c>
      <c r="I2194" s="237"/>
      <c r="J2194" s="233"/>
      <c r="K2194" s="233"/>
      <c r="L2194" s="238"/>
      <c r="M2194" s="239"/>
      <c r="N2194" s="240"/>
      <c r="O2194" s="240"/>
      <c r="P2194" s="240"/>
      <c r="Q2194" s="240"/>
      <c r="R2194" s="240"/>
      <c r="S2194" s="240"/>
      <c r="T2194" s="241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T2194" s="242" t="s">
        <v>160</v>
      </c>
      <c r="AU2194" s="242" t="s">
        <v>89</v>
      </c>
      <c r="AV2194" s="13" t="s">
        <v>87</v>
      </c>
      <c r="AW2194" s="13" t="s">
        <v>34</v>
      </c>
      <c r="AX2194" s="13" t="s">
        <v>79</v>
      </c>
      <c r="AY2194" s="242" t="s">
        <v>151</v>
      </c>
    </row>
    <row r="2195" s="13" customFormat="1">
      <c r="A2195" s="13"/>
      <c r="B2195" s="232"/>
      <c r="C2195" s="233"/>
      <c r="D2195" s="234" t="s">
        <v>160</v>
      </c>
      <c r="E2195" s="235" t="s">
        <v>1</v>
      </c>
      <c r="F2195" s="236" t="s">
        <v>2496</v>
      </c>
      <c r="G2195" s="233"/>
      <c r="H2195" s="235" t="s">
        <v>1</v>
      </c>
      <c r="I2195" s="237"/>
      <c r="J2195" s="233"/>
      <c r="K2195" s="233"/>
      <c r="L2195" s="238"/>
      <c r="M2195" s="239"/>
      <c r="N2195" s="240"/>
      <c r="O2195" s="240"/>
      <c r="P2195" s="240"/>
      <c r="Q2195" s="240"/>
      <c r="R2195" s="240"/>
      <c r="S2195" s="240"/>
      <c r="T2195" s="241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T2195" s="242" t="s">
        <v>160</v>
      </c>
      <c r="AU2195" s="242" t="s">
        <v>89</v>
      </c>
      <c r="AV2195" s="13" t="s">
        <v>87</v>
      </c>
      <c r="AW2195" s="13" t="s">
        <v>34</v>
      </c>
      <c r="AX2195" s="13" t="s">
        <v>79</v>
      </c>
      <c r="AY2195" s="242" t="s">
        <v>151</v>
      </c>
    </row>
    <row r="2196" s="13" customFormat="1">
      <c r="A2196" s="13"/>
      <c r="B2196" s="232"/>
      <c r="C2196" s="233"/>
      <c r="D2196" s="234" t="s">
        <v>160</v>
      </c>
      <c r="E2196" s="235" t="s">
        <v>1</v>
      </c>
      <c r="F2196" s="236" t="s">
        <v>2461</v>
      </c>
      <c r="G2196" s="233"/>
      <c r="H2196" s="235" t="s">
        <v>1</v>
      </c>
      <c r="I2196" s="237"/>
      <c r="J2196" s="233"/>
      <c r="K2196" s="233"/>
      <c r="L2196" s="238"/>
      <c r="M2196" s="239"/>
      <c r="N2196" s="240"/>
      <c r="O2196" s="240"/>
      <c r="P2196" s="240"/>
      <c r="Q2196" s="240"/>
      <c r="R2196" s="240"/>
      <c r="S2196" s="240"/>
      <c r="T2196" s="241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42" t="s">
        <v>160</v>
      </c>
      <c r="AU2196" s="242" t="s">
        <v>89</v>
      </c>
      <c r="AV2196" s="13" t="s">
        <v>87</v>
      </c>
      <c r="AW2196" s="13" t="s">
        <v>34</v>
      </c>
      <c r="AX2196" s="13" t="s">
        <v>79</v>
      </c>
      <c r="AY2196" s="242" t="s">
        <v>151</v>
      </c>
    </row>
    <row r="2197" s="13" customFormat="1">
      <c r="A2197" s="13"/>
      <c r="B2197" s="232"/>
      <c r="C2197" s="233"/>
      <c r="D2197" s="234" t="s">
        <v>160</v>
      </c>
      <c r="E2197" s="235" t="s">
        <v>1</v>
      </c>
      <c r="F2197" s="236" t="s">
        <v>2481</v>
      </c>
      <c r="G2197" s="233"/>
      <c r="H2197" s="235" t="s">
        <v>1</v>
      </c>
      <c r="I2197" s="237"/>
      <c r="J2197" s="233"/>
      <c r="K2197" s="233"/>
      <c r="L2197" s="238"/>
      <c r="M2197" s="239"/>
      <c r="N2197" s="240"/>
      <c r="O2197" s="240"/>
      <c r="P2197" s="240"/>
      <c r="Q2197" s="240"/>
      <c r="R2197" s="240"/>
      <c r="S2197" s="240"/>
      <c r="T2197" s="241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42" t="s">
        <v>160</v>
      </c>
      <c r="AU2197" s="242" t="s">
        <v>89</v>
      </c>
      <c r="AV2197" s="13" t="s">
        <v>87</v>
      </c>
      <c r="AW2197" s="13" t="s">
        <v>34</v>
      </c>
      <c r="AX2197" s="13" t="s">
        <v>79</v>
      </c>
      <c r="AY2197" s="242" t="s">
        <v>151</v>
      </c>
    </row>
    <row r="2198" s="13" customFormat="1">
      <c r="A2198" s="13"/>
      <c r="B2198" s="232"/>
      <c r="C2198" s="233"/>
      <c r="D2198" s="234" t="s">
        <v>160</v>
      </c>
      <c r="E2198" s="235" t="s">
        <v>1</v>
      </c>
      <c r="F2198" s="236" t="s">
        <v>2463</v>
      </c>
      <c r="G2198" s="233"/>
      <c r="H2198" s="235" t="s">
        <v>1</v>
      </c>
      <c r="I2198" s="237"/>
      <c r="J2198" s="233"/>
      <c r="K2198" s="233"/>
      <c r="L2198" s="238"/>
      <c r="M2198" s="239"/>
      <c r="N2198" s="240"/>
      <c r="O2198" s="240"/>
      <c r="P2198" s="240"/>
      <c r="Q2198" s="240"/>
      <c r="R2198" s="240"/>
      <c r="S2198" s="240"/>
      <c r="T2198" s="241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T2198" s="242" t="s">
        <v>160</v>
      </c>
      <c r="AU2198" s="242" t="s">
        <v>89</v>
      </c>
      <c r="AV2198" s="13" t="s">
        <v>87</v>
      </c>
      <c r="AW2198" s="13" t="s">
        <v>34</v>
      </c>
      <c r="AX2198" s="13" t="s">
        <v>79</v>
      </c>
      <c r="AY2198" s="242" t="s">
        <v>151</v>
      </c>
    </row>
    <row r="2199" s="13" customFormat="1">
      <c r="A2199" s="13"/>
      <c r="B2199" s="232"/>
      <c r="C2199" s="233"/>
      <c r="D2199" s="234" t="s">
        <v>160</v>
      </c>
      <c r="E2199" s="235" t="s">
        <v>1</v>
      </c>
      <c r="F2199" s="236" t="s">
        <v>2497</v>
      </c>
      <c r="G2199" s="233"/>
      <c r="H2199" s="235" t="s">
        <v>1</v>
      </c>
      <c r="I2199" s="237"/>
      <c r="J2199" s="233"/>
      <c r="K2199" s="233"/>
      <c r="L2199" s="238"/>
      <c r="M2199" s="239"/>
      <c r="N2199" s="240"/>
      <c r="O2199" s="240"/>
      <c r="P2199" s="240"/>
      <c r="Q2199" s="240"/>
      <c r="R2199" s="240"/>
      <c r="S2199" s="240"/>
      <c r="T2199" s="241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T2199" s="242" t="s">
        <v>160</v>
      </c>
      <c r="AU2199" s="242" t="s">
        <v>89</v>
      </c>
      <c r="AV2199" s="13" t="s">
        <v>87</v>
      </c>
      <c r="AW2199" s="13" t="s">
        <v>34</v>
      </c>
      <c r="AX2199" s="13" t="s">
        <v>79</v>
      </c>
      <c r="AY2199" s="242" t="s">
        <v>151</v>
      </c>
    </row>
    <row r="2200" s="14" customFormat="1">
      <c r="A2200" s="14"/>
      <c r="B2200" s="243"/>
      <c r="C2200" s="244"/>
      <c r="D2200" s="234" t="s">
        <v>160</v>
      </c>
      <c r="E2200" s="245" t="s">
        <v>1</v>
      </c>
      <c r="F2200" s="246" t="s">
        <v>87</v>
      </c>
      <c r="G2200" s="244"/>
      <c r="H2200" s="247">
        <v>1</v>
      </c>
      <c r="I2200" s="248"/>
      <c r="J2200" s="244"/>
      <c r="K2200" s="244"/>
      <c r="L2200" s="249"/>
      <c r="M2200" s="250"/>
      <c r="N2200" s="251"/>
      <c r="O2200" s="251"/>
      <c r="P2200" s="251"/>
      <c r="Q2200" s="251"/>
      <c r="R2200" s="251"/>
      <c r="S2200" s="251"/>
      <c r="T2200" s="252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53" t="s">
        <v>160</v>
      </c>
      <c r="AU2200" s="253" t="s">
        <v>89</v>
      </c>
      <c r="AV2200" s="14" t="s">
        <v>89</v>
      </c>
      <c r="AW2200" s="14" t="s">
        <v>34</v>
      </c>
      <c r="AX2200" s="14" t="s">
        <v>87</v>
      </c>
      <c r="AY2200" s="253" t="s">
        <v>151</v>
      </c>
    </row>
    <row r="2201" s="13" customFormat="1">
      <c r="A2201" s="13"/>
      <c r="B2201" s="232"/>
      <c r="C2201" s="233"/>
      <c r="D2201" s="234" t="s">
        <v>160</v>
      </c>
      <c r="E2201" s="235" t="s">
        <v>1</v>
      </c>
      <c r="F2201" s="236" t="s">
        <v>37</v>
      </c>
      <c r="G2201" s="233"/>
      <c r="H2201" s="235" t="s">
        <v>1</v>
      </c>
      <c r="I2201" s="237"/>
      <c r="J2201" s="233"/>
      <c r="K2201" s="233"/>
      <c r="L2201" s="238"/>
      <c r="M2201" s="239"/>
      <c r="N2201" s="240"/>
      <c r="O2201" s="240"/>
      <c r="P2201" s="240"/>
      <c r="Q2201" s="240"/>
      <c r="R2201" s="240"/>
      <c r="S2201" s="240"/>
      <c r="T2201" s="241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T2201" s="242" t="s">
        <v>160</v>
      </c>
      <c r="AU2201" s="242" t="s">
        <v>89</v>
      </c>
      <c r="AV2201" s="13" t="s">
        <v>87</v>
      </c>
      <c r="AW2201" s="13" t="s">
        <v>34</v>
      </c>
      <c r="AX2201" s="13" t="s">
        <v>79</v>
      </c>
      <c r="AY2201" s="242" t="s">
        <v>151</v>
      </c>
    </row>
    <row r="2202" s="13" customFormat="1">
      <c r="A2202" s="13"/>
      <c r="B2202" s="232"/>
      <c r="C2202" s="233"/>
      <c r="D2202" s="234" t="s">
        <v>160</v>
      </c>
      <c r="E2202" s="235" t="s">
        <v>1</v>
      </c>
      <c r="F2202" s="236" t="s">
        <v>2465</v>
      </c>
      <c r="G2202" s="233"/>
      <c r="H2202" s="235" t="s">
        <v>1</v>
      </c>
      <c r="I2202" s="237"/>
      <c r="J2202" s="233"/>
      <c r="K2202" s="233"/>
      <c r="L2202" s="238"/>
      <c r="M2202" s="239"/>
      <c r="N2202" s="240"/>
      <c r="O2202" s="240"/>
      <c r="P2202" s="240"/>
      <c r="Q2202" s="240"/>
      <c r="R2202" s="240"/>
      <c r="S2202" s="240"/>
      <c r="T2202" s="241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T2202" s="242" t="s">
        <v>160</v>
      </c>
      <c r="AU2202" s="242" t="s">
        <v>89</v>
      </c>
      <c r="AV2202" s="13" t="s">
        <v>87</v>
      </c>
      <c r="AW2202" s="13" t="s">
        <v>34</v>
      </c>
      <c r="AX2202" s="13" t="s">
        <v>79</v>
      </c>
      <c r="AY2202" s="242" t="s">
        <v>151</v>
      </c>
    </row>
    <row r="2203" s="13" customFormat="1">
      <c r="A2203" s="13"/>
      <c r="B2203" s="232"/>
      <c r="C2203" s="233"/>
      <c r="D2203" s="234" t="s">
        <v>160</v>
      </c>
      <c r="E2203" s="235" t="s">
        <v>1</v>
      </c>
      <c r="F2203" s="236" t="s">
        <v>2466</v>
      </c>
      <c r="G2203" s="233"/>
      <c r="H2203" s="235" t="s">
        <v>1</v>
      </c>
      <c r="I2203" s="237"/>
      <c r="J2203" s="233"/>
      <c r="K2203" s="233"/>
      <c r="L2203" s="238"/>
      <c r="M2203" s="239"/>
      <c r="N2203" s="240"/>
      <c r="O2203" s="240"/>
      <c r="P2203" s="240"/>
      <c r="Q2203" s="240"/>
      <c r="R2203" s="240"/>
      <c r="S2203" s="240"/>
      <c r="T2203" s="241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T2203" s="242" t="s">
        <v>160</v>
      </c>
      <c r="AU2203" s="242" t="s">
        <v>89</v>
      </c>
      <c r="AV2203" s="13" t="s">
        <v>87</v>
      </c>
      <c r="AW2203" s="13" t="s">
        <v>34</v>
      </c>
      <c r="AX2203" s="13" t="s">
        <v>79</v>
      </c>
      <c r="AY2203" s="242" t="s">
        <v>151</v>
      </c>
    </row>
    <row r="2204" s="2" customFormat="1">
      <c r="A2204" s="39"/>
      <c r="B2204" s="40"/>
      <c r="C2204" s="219" t="s">
        <v>2498</v>
      </c>
      <c r="D2204" s="219" t="s">
        <v>153</v>
      </c>
      <c r="E2204" s="220" t="s">
        <v>2499</v>
      </c>
      <c r="F2204" s="221" t="s">
        <v>2500</v>
      </c>
      <c r="G2204" s="222" t="s">
        <v>232</v>
      </c>
      <c r="H2204" s="223">
        <v>1</v>
      </c>
      <c r="I2204" s="224"/>
      <c r="J2204" s="225">
        <f>ROUND(I2204*H2204,2)</f>
        <v>0</v>
      </c>
      <c r="K2204" s="221" t="s">
        <v>1</v>
      </c>
      <c r="L2204" s="45"/>
      <c r="M2204" s="226" t="s">
        <v>1</v>
      </c>
      <c r="N2204" s="227" t="s">
        <v>44</v>
      </c>
      <c r="O2204" s="92"/>
      <c r="P2204" s="228">
        <f>O2204*H2204</f>
        <v>0</v>
      </c>
      <c r="Q2204" s="228">
        <v>0</v>
      </c>
      <c r="R2204" s="228">
        <f>Q2204*H2204</f>
        <v>0</v>
      </c>
      <c r="S2204" s="228">
        <v>0</v>
      </c>
      <c r="T2204" s="229">
        <f>S2204*H2204</f>
        <v>0</v>
      </c>
      <c r="U2204" s="39"/>
      <c r="V2204" s="39"/>
      <c r="W2204" s="39"/>
      <c r="X2204" s="39"/>
      <c r="Y2204" s="39"/>
      <c r="Z2204" s="39"/>
      <c r="AA2204" s="39"/>
      <c r="AB2204" s="39"/>
      <c r="AC2204" s="39"/>
      <c r="AD2204" s="39"/>
      <c r="AE2204" s="39"/>
      <c r="AR2204" s="230" t="s">
        <v>209</v>
      </c>
      <c r="AT2204" s="230" t="s">
        <v>153</v>
      </c>
      <c r="AU2204" s="230" t="s">
        <v>89</v>
      </c>
      <c r="AY2204" s="18" t="s">
        <v>151</v>
      </c>
      <c r="BE2204" s="231">
        <f>IF(N2204="základní",J2204,0)</f>
        <v>0</v>
      </c>
      <c r="BF2204" s="231">
        <f>IF(N2204="snížená",J2204,0)</f>
        <v>0</v>
      </c>
      <c r="BG2204" s="231">
        <f>IF(N2204="zákl. přenesená",J2204,0)</f>
        <v>0</v>
      </c>
      <c r="BH2204" s="231">
        <f>IF(N2204="sníž. přenesená",J2204,0)</f>
        <v>0</v>
      </c>
      <c r="BI2204" s="231">
        <f>IF(N2204="nulová",J2204,0)</f>
        <v>0</v>
      </c>
      <c r="BJ2204" s="18" t="s">
        <v>87</v>
      </c>
      <c r="BK2204" s="231">
        <f>ROUND(I2204*H2204,2)</f>
        <v>0</v>
      </c>
      <c r="BL2204" s="18" t="s">
        <v>209</v>
      </c>
      <c r="BM2204" s="230" t="s">
        <v>2501</v>
      </c>
    </row>
    <row r="2205" s="13" customFormat="1">
      <c r="A2205" s="13"/>
      <c r="B2205" s="232"/>
      <c r="C2205" s="233"/>
      <c r="D2205" s="234" t="s">
        <v>160</v>
      </c>
      <c r="E2205" s="235" t="s">
        <v>1</v>
      </c>
      <c r="F2205" s="236" t="s">
        <v>2490</v>
      </c>
      <c r="G2205" s="233"/>
      <c r="H2205" s="235" t="s">
        <v>1</v>
      </c>
      <c r="I2205" s="237"/>
      <c r="J2205" s="233"/>
      <c r="K2205" s="233"/>
      <c r="L2205" s="238"/>
      <c r="M2205" s="239"/>
      <c r="N2205" s="240"/>
      <c r="O2205" s="240"/>
      <c r="P2205" s="240"/>
      <c r="Q2205" s="240"/>
      <c r="R2205" s="240"/>
      <c r="S2205" s="240"/>
      <c r="T2205" s="241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T2205" s="242" t="s">
        <v>160</v>
      </c>
      <c r="AU2205" s="242" t="s">
        <v>89</v>
      </c>
      <c r="AV2205" s="13" t="s">
        <v>87</v>
      </c>
      <c r="AW2205" s="13" t="s">
        <v>34</v>
      </c>
      <c r="AX2205" s="13" t="s">
        <v>79</v>
      </c>
      <c r="AY2205" s="242" t="s">
        <v>151</v>
      </c>
    </row>
    <row r="2206" s="13" customFormat="1">
      <c r="A2206" s="13"/>
      <c r="B2206" s="232"/>
      <c r="C2206" s="233"/>
      <c r="D2206" s="234" t="s">
        <v>160</v>
      </c>
      <c r="E2206" s="235" t="s">
        <v>1</v>
      </c>
      <c r="F2206" s="236" t="s">
        <v>2458</v>
      </c>
      <c r="G2206" s="233"/>
      <c r="H2206" s="235" t="s">
        <v>1</v>
      </c>
      <c r="I2206" s="237"/>
      <c r="J2206" s="233"/>
      <c r="K2206" s="233"/>
      <c r="L2206" s="238"/>
      <c r="M2206" s="239"/>
      <c r="N2206" s="240"/>
      <c r="O2206" s="240"/>
      <c r="P2206" s="240"/>
      <c r="Q2206" s="240"/>
      <c r="R2206" s="240"/>
      <c r="S2206" s="240"/>
      <c r="T2206" s="241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T2206" s="242" t="s">
        <v>160</v>
      </c>
      <c r="AU2206" s="242" t="s">
        <v>89</v>
      </c>
      <c r="AV2206" s="13" t="s">
        <v>87</v>
      </c>
      <c r="AW2206" s="13" t="s">
        <v>34</v>
      </c>
      <c r="AX2206" s="13" t="s">
        <v>79</v>
      </c>
      <c r="AY2206" s="242" t="s">
        <v>151</v>
      </c>
    </row>
    <row r="2207" s="13" customFormat="1">
      <c r="A2207" s="13"/>
      <c r="B2207" s="232"/>
      <c r="C2207" s="233"/>
      <c r="D2207" s="234" t="s">
        <v>160</v>
      </c>
      <c r="E2207" s="235" t="s">
        <v>1</v>
      </c>
      <c r="F2207" s="236" t="s">
        <v>2496</v>
      </c>
      <c r="G2207" s="233"/>
      <c r="H2207" s="235" t="s">
        <v>1</v>
      </c>
      <c r="I2207" s="237"/>
      <c r="J2207" s="233"/>
      <c r="K2207" s="233"/>
      <c r="L2207" s="238"/>
      <c r="M2207" s="239"/>
      <c r="N2207" s="240"/>
      <c r="O2207" s="240"/>
      <c r="P2207" s="240"/>
      <c r="Q2207" s="240"/>
      <c r="R2207" s="240"/>
      <c r="S2207" s="240"/>
      <c r="T2207" s="241"/>
      <c r="U2207" s="13"/>
      <c r="V2207" s="13"/>
      <c r="W2207" s="13"/>
      <c r="X2207" s="13"/>
      <c r="Y2207" s="13"/>
      <c r="Z2207" s="13"/>
      <c r="AA2207" s="13"/>
      <c r="AB2207" s="13"/>
      <c r="AC2207" s="13"/>
      <c r="AD2207" s="13"/>
      <c r="AE2207" s="13"/>
      <c r="AT2207" s="242" t="s">
        <v>160</v>
      </c>
      <c r="AU2207" s="242" t="s">
        <v>89</v>
      </c>
      <c r="AV2207" s="13" t="s">
        <v>87</v>
      </c>
      <c r="AW2207" s="13" t="s">
        <v>34</v>
      </c>
      <c r="AX2207" s="13" t="s">
        <v>79</v>
      </c>
      <c r="AY2207" s="242" t="s">
        <v>151</v>
      </c>
    </row>
    <row r="2208" s="13" customFormat="1">
      <c r="A2208" s="13"/>
      <c r="B2208" s="232"/>
      <c r="C2208" s="233"/>
      <c r="D2208" s="234" t="s">
        <v>160</v>
      </c>
      <c r="E2208" s="235" t="s">
        <v>1</v>
      </c>
      <c r="F2208" s="236" t="s">
        <v>2461</v>
      </c>
      <c r="G2208" s="233"/>
      <c r="H2208" s="235" t="s">
        <v>1</v>
      </c>
      <c r="I2208" s="237"/>
      <c r="J2208" s="233"/>
      <c r="K2208" s="233"/>
      <c r="L2208" s="238"/>
      <c r="M2208" s="239"/>
      <c r="N2208" s="240"/>
      <c r="O2208" s="240"/>
      <c r="P2208" s="240"/>
      <c r="Q2208" s="240"/>
      <c r="R2208" s="240"/>
      <c r="S2208" s="240"/>
      <c r="T2208" s="241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T2208" s="242" t="s">
        <v>160</v>
      </c>
      <c r="AU2208" s="242" t="s">
        <v>89</v>
      </c>
      <c r="AV2208" s="13" t="s">
        <v>87</v>
      </c>
      <c r="AW2208" s="13" t="s">
        <v>34</v>
      </c>
      <c r="AX2208" s="13" t="s">
        <v>79</v>
      </c>
      <c r="AY2208" s="242" t="s">
        <v>151</v>
      </c>
    </row>
    <row r="2209" s="13" customFormat="1">
      <c r="A2209" s="13"/>
      <c r="B2209" s="232"/>
      <c r="C2209" s="233"/>
      <c r="D2209" s="234" t="s">
        <v>160</v>
      </c>
      <c r="E2209" s="235" t="s">
        <v>1</v>
      </c>
      <c r="F2209" s="236" t="s">
        <v>2481</v>
      </c>
      <c r="G2209" s="233"/>
      <c r="H2209" s="235" t="s">
        <v>1</v>
      </c>
      <c r="I2209" s="237"/>
      <c r="J2209" s="233"/>
      <c r="K2209" s="233"/>
      <c r="L2209" s="238"/>
      <c r="M2209" s="239"/>
      <c r="N2209" s="240"/>
      <c r="O2209" s="240"/>
      <c r="P2209" s="240"/>
      <c r="Q2209" s="240"/>
      <c r="R2209" s="240"/>
      <c r="S2209" s="240"/>
      <c r="T2209" s="241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T2209" s="242" t="s">
        <v>160</v>
      </c>
      <c r="AU2209" s="242" t="s">
        <v>89</v>
      </c>
      <c r="AV2209" s="13" t="s">
        <v>87</v>
      </c>
      <c r="AW2209" s="13" t="s">
        <v>34</v>
      </c>
      <c r="AX2209" s="13" t="s">
        <v>79</v>
      </c>
      <c r="AY2209" s="242" t="s">
        <v>151</v>
      </c>
    </row>
    <row r="2210" s="13" customFormat="1">
      <c r="A2210" s="13"/>
      <c r="B2210" s="232"/>
      <c r="C2210" s="233"/>
      <c r="D2210" s="234" t="s">
        <v>160</v>
      </c>
      <c r="E2210" s="235" t="s">
        <v>1</v>
      </c>
      <c r="F2210" s="236" t="s">
        <v>2463</v>
      </c>
      <c r="G2210" s="233"/>
      <c r="H2210" s="235" t="s">
        <v>1</v>
      </c>
      <c r="I2210" s="237"/>
      <c r="J2210" s="233"/>
      <c r="K2210" s="233"/>
      <c r="L2210" s="238"/>
      <c r="M2210" s="239"/>
      <c r="N2210" s="240"/>
      <c r="O2210" s="240"/>
      <c r="P2210" s="240"/>
      <c r="Q2210" s="240"/>
      <c r="R2210" s="240"/>
      <c r="S2210" s="240"/>
      <c r="T2210" s="241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T2210" s="242" t="s">
        <v>160</v>
      </c>
      <c r="AU2210" s="242" t="s">
        <v>89</v>
      </c>
      <c r="AV2210" s="13" t="s">
        <v>87</v>
      </c>
      <c r="AW2210" s="13" t="s">
        <v>34</v>
      </c>
      <c r="AX2210" s="13" t="s">
        <v>79</v>
      </c>
      <c r="AY2210" s="242" t="s">
        <v>151</v>
      </c>
    </row>
    <row r="2211" s="13" customFormat="1">
      <c r="A2211" s="13"/>
      <c r="B2211" s="232"/>
      <c r="C2211" s="233"/>
      <c r="D2211" s="234" t="s">
        <v>160</v>
      </c>
      <c r="E2211" s="235" t="s">
        <v>1</v>
      </c>
      <c r="F2211" s="236" t="s">
        <v>2502</v>
      </c>
      <c r="G2211" s="233"/>
      <c r="H2211" s="235" t="s">
        <v>1</v>
      </c>
      <c r="I2211" s="237"/>
      <c r="J2211" s="233"/>
      <c r="K2211" s="233"/>
      <c r="L2211" s="238"/>
      <c r="M2211" s="239"/>
      <c r="N2211" s="240"/>
      <c r="O2211" s="240"/>
      <c r="P2211" s="240"/>
      <c r="Q2211" s="240"/>
      <c r="R2211" s="240"/>
      <c r="S2211" s="240"/>
      <c r="T2211" s="241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42" t="s">
        <v>160</v>
      </c>
      <c r="AU2211" s="242" t="s">
        <v>89</v>
      </c>
      <c r="AV2211" s="13" t="s">
        <v>87</v>
      </c>
      <c r="AW2211" s="13" t="s">
        <v>34</v>
      </c>
      <c r="AX2211" s="13" t="s">
        <v>79</v>
      </c>
      <c r="AY2211" s="242" t="s">
        <v>151</v>
      </c>
    </row>
    <row r="2212" s="14" customFormat="1">
      <c r="A2212" s="14"/>
      <c r="B2212" s="243"/>
      <c r="C2212" s="244"/>
      <c r="D2212" s="234" t="s">
        <v>160</v>
      </c>
      <c r="E2212" s="245" t="s">
        <v>1</v>
      </c>
      <c r="F2212" s="246" t="s">
        <v>87</v>
      </c>
      <c r="G2212" s="244"/>
      <c r="H2212" s="247">
        <v>1</v>
      </c>
      <c r="I2212" s="248"/>
      <c r="J2212" s="244"/>
      <c r="K2212" s="244"/>
      <c r="L2212" s="249"/>
      <c r="M2212" s="250"/>
      <c r="N2212" s="251"/>
      <c r="O2212" s="251"/>
      <c r="P2212" s="251"/>
      <c r="Q2212" s="251"/>
      <c r="R2212" s="251"/>
      <c r="S2212" s="251"/>
      <c r="T2212" s="252"/>
      <c r="U2212" s="14"/>
      <c r="V2212" s="14"/>
      <c r="W2212" s="14"/>
      <c r="X2212" s="14"/>
      <c r="Y2212" s="14"/>
      <c r="Z2212" s="14"/>
      <c r="AA2212" s="14"/>
      <c r="AB2212" s="14"/>
      <c r="AC2212" s="14"/>
      <c r="AD2212" s="14"/>
      <c r="AE2212" s="14"/>
      <c r="AT2212" s="253" t="s">
        <v>160</v>
      </c>
      <c r="AU2212" s="253" t="s">
        <v>89</v>
      </c>
      <c r="AV2212" s="14" t="s">
        <v>89</v>
      </c>
      <c r="AW2212" s="14" t="s">
        <v>34</v>
      </c>
      <c r="AX2212" s="14" t="s">
        <v>87</v>
      </c>
      <c r="AY2212" s="253" t="s">
        <v>151</v>
      </c>
    </row>
    <row r="2213" s="13" customFormat="1">
      <c r="A2213" s="13"/>
      <c r="B2213" s="232"/>
      <c r="C2213" s="233"/>
      <c r="D2213" s="234" t="s">
        <v>160</v>
      </c>
      <c r="E2213" s="235" t="s">
        <v>1</v>
      </c>
      <c r="F2213" s="236" t="s">
        <v>37</v>
      </c>
      <c r="G2213" s="233"/>
      <c r="H2213" s="235" t="s">
        <v>1</v>
      </c>
      <c r="I2213" s="237"/>
      <c r="J2213" s="233"/>
      <c r="K2213" s="233"/>
      <c r="L2213" s="238"/>
      <c r="M2213" s="239"/>
      <c r="N2213" s="240"/>
      <c r="O2213" s="240"/>
      <c r="P2213" s="240"/>
      <c r="Q2213" s="240"/>
      <c r="R2213" s="240"/>
      <c r="S2213" s="240"/>
      <c r="T2213" s="241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T2213" s="242" t="s">
        <v>160</v>
      </c>
      <c r="AU2213" s="242" t="s">
        <v>89</v>
      </c>
      <c r="AV2213" s="13" t="s">
        <v>87</v>
      </c>
      <c r="AW2213" s="13" t="s">
        <v>34</v>
      </c>
      <c r="AX2213" s="13" t="s">
        <v>79</v>
      </c>
      <c r="AY2213" s="242" t="s">
        <v>151</v>
      </c>
    </row>
    <row r="2214" s="13" customFormat="1">
      <c r="A2214" s="13"/>
      <c r="B2214" s="232"/>
      <c r="C2214" s="233"/>
      <c r="D2214" s="234" t="s">
        <v>160</v>
      </c>
      <c r="E2214" s="235" t="s">
        <v>1</v>
      </c>
      <c r="F2214" s="236" t="s">
        <v>2465</v>
      </c>
      <c r="G2214" s="233"/>
      <c r="H2214" s="235" t="s">
        <v>1</v>
      </c>
      <c r="I2214" s="237"/>
      <c r="J2214" s="233"/>
      <c r="K2214" s="233"/>
      <c r="L2214" s="238"/>
      <c r="M2214" s="239"/>
      <c r="N2214" s="240"/>
      <c r="O2214" s="240"/>
      <c r="P2214" s="240"/>
      <c r="Q2214" s="240"/>
      <c r="R2214" s="240"/>
      <c r="S2214" s="240"/>
      <c r="T2214" s="241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T2214" s="242" t="s">
        <v>160</v>
      </c>
      <c r="AU2214" s="242" t="s">
        <v>89</v>
      </c>
      <c r="AV2214" s="13" t="s">
        <v>87</v>
      </c>
      <c r="AW2214" s="13" t="s">
        <v>34</v>
      </c>
      <c r="AX2214" s="13" t="s">
        <v>79</v>
      </c>
      <c r="AY2214" s="242" t="s">
        <v>151</v>
      </c>
    </row>
    <row r="2215" s="13" customFormat="1">
      <c r="A2215" s="13"/>
      <c r="B2215" s="232"/>
      <c r="C2215" s="233"/>
      <c r="D2215" s="234" t="s">
        <v>160</v>
      </c>
      <c r="E2215" s="235" t="s">
        <v>1</v>
      </c>
      <c r="F2215" s="236" t="s">
        <v>2466</v>
      </c>
      <c r="G2215" s="233"/>
      <c r="H2215" s="235" t="s">
        <v>1</v>
      </c>
      <c r="I2215" s="237"/>
      <c r="J2215" s="233"/>
      <c r="K2215" s="233"/>
      <c r="L2215" s="238"/>
      <c r="M2215" s="239"/>
      <c r="N2215" s="240"/>
      <c r="O2215" s="240"/>
      <c r="P2215" s="240"/>
      <c r="Q2215" s="240"/>
      <c r="R2215" s="240"/>
      <c r="S2215" s="240"/>
      <c r="T2215" s="241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42" t="s">
        <v>160</v>
      </c>
      <c r="AU2215" s="242" t="s">
        <v>89</v>
      </c>
      <c r="AV2215" s="13" t="s">
        <v>87</v>
      </c>
      <c r="AW2215" s="13" t="s">
        <v>34</v>
      </c>
      <c r="AX2215" s="13" t="s">
        <v>79</v>
      </c>
      <c r="AY2215" s="242" t="s">
        <v>151</v>
      </c>
    </row>
    <row r="2216" s="2" customFormat="1">
      <c r="A2216" s="39"/>
      <c r="B2216" s="40"/>
      <c r="C2216" s="219" t="s">
        <v>2503</v>
      </c>
      <c r="D2216" s="219" t="s">
        <v>153</v>
      </c>
      <c r="E2216" s="220" t="s">
        <v>2504</v>
      </c>
      <c r="F2216" s="221" t="s">
        <v>2505</v>
      </c>
      <c r="G2216" s="222" t="s">
        <v>232</v>
      </c>
      <c r="H2216" s="223">
        <v>1</v>
      </c>
      <c r="I2216" s="224"/>
      <c r="J2216" s="225">
        <f>ROUND(I2216*H2216,2)</f>
        <v>0</v>
      </c>
      <c r="K2216" s="221" t="s">
        <v>1</v>
      </c>
      <c r="L2216" s="45"/>
      <c r="M2216" s="226" t="s">
        <v>1</v>
      </c>
      <c r="N2216" s="227" t="s">
        <v>44</v>
      </c>
      <c r="O2216" s="92"/>
      <c r="P2216" s="228">
        <f>O2216*H2216</f>
        <v>0</v>
      </c>
      <c r="Q2216" s="228">
        <v>0</v>
      </c>
      <c r="R2216" s="228">
        <f>Q2216*H2216</f>
        <v>0</v>
      </c>
      <c r="S2216" s="228">
        <v>0</v>
      </c>
      <c r="T2216" s="229">
        <f>S2216*H2216</f>
        <v>0</v>
      </c>
      <c r="U2216" s="39"/>
      <c r="V2216" s="39"/>
      <c r="W2216" s="39"/>
      <c r="X2216" s="39"/>
      <c r="Y2216" s="39"/>
      <c r="Z2216" s="39"/>
      <c r="AA2216" s="39"/>
      <c r="AB2216" s="39"/>
      <c r="AC2216" s="39"/>
      <c r="AD2216" s="39"/>
      <c r="AE2216" s="39"/>
      <c r="AR2216" s="230" t="s">
        <v>209</v>
      </c>
      <c r="AT2216" s="230" t="s">
        <v>153</v>
      </c>
      <c r="AU2216" s="230" t="s">
        <v>89</v>
      </c>
      <c r="AY2216" s="18" t="s">
        <v>151</v>
      </c>
      <c r="BE2216" s="231">
        <f>IF(N2216="základní",J2216,0)</f>
        <v>0</v>
      </c>
      <c r="BF2216" s="231">
        <f>IF(N2216="snížená",J2216,0)</f>
        <v>0</v>
      </c>
      <c r="BG2216" s="231">
        <f>IF(N2216="zákl. přenesená",J2216,0)</f>
        <v>0</v>
      </c>
      <c r="BH2216" s="231">
        <f>IF(N2216="sníž. přenesená",J2216,0)</f>
        <v>0</v>
      </c>
      <c r="BI2216" s="231">
        <f>IF(N2216="nulová",J2216,0)</f>
        <v>0</v>
      </c>
      <c r="BJ2216" s="18" t="s">
        <v>87</v>
      </c>
      <c r="BK2216" s="231">
        <f>ROUND(I2216*H2216,2)</f>
        <v>0</v>
      </c>
      <c r="BL2216" s="18" t="s">
        <v>209</v>
      </c>
      <c r="BM2216" s="230" t="s">
        <v>2506</v>
      </c>
    </row>
    <row r="2217" s="13" customFormat="1">
      <c r="A2217" s="13"/>
      <c r="B2217" s="232"/>
      <c r="C2217" s="233"/>
      <c r="D2217" s="234" t="s">
        <v>160</v>
      </c>
      <c r="E2217" s="235" t="s">
        <v>1</v>
      </c>
      <c r="F2217" s="236" t="s">
        <v>2507</v>
      </c>
      <c r="G2217" s="233"/>
      <c r="H2217" s="235" t="s">
        <v>1</v>
      </c>
      <c r="I2217" s="237"/>
      <c r="J2217" s="233"/>
      <c r="K2217" s="233"/>
      <c r="L2217" s="238"/>
      <c r="M2217" s="239"/>
      <c r="N2217" s="240"/>
      <c r="O2217" s="240"/>
      <c r="P2217" s="240"/>
      <c r="Q2217" s="240"/>
      <c r="R2217" s="240"/>
      <c r="S2217" s="240"/>
      <c r="T2217" s="241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T2217" s="242" t="s">
        <v>160</v>
      </c>
      <c r="AU2217" s="242" t="s">
        <v>89</v>
      </c>
      <c r="AV2217" s="13" t="s">
        <v>87</v>
      </c>
      <c r="AW2217" s="13" t="s">
        <v>34</v>
      </c>
      <c r="AX2217" s="13" t="s">
        <v>79</v>
      </c>
      <c r="AY2217" s="242" t="s">
        <v>151</v>
      </c>
    </row>
    <row r="2218" s="13" customFormat="1">
      <c r="A2218" s="13"/>
      <c r="B2218" s="232"/>
      <c r="C2218" s="233"/>
      <c r="D2218" s="234" t="s">
        <v>160</v>
      </c>
      <c r="E2218" s="235" t="s">
        <v>1</v>
      </c>
      <c r="F2218" s="236" t="s">
        <v>2481</v>
      </c>
      <c r="G2218" s="233"/>
      <c r="H2218" s="235" t="s">
        <v>1</v>
      </c>
      <c r="I2218" s="237"/>
      <c r="J2218" s="233"/>
      <c r="K2218" s="233"/>
      <c r="L2218" s="238"/>
      <c r="M2218" s="239"/>
      <c r="N2218" s="240"/>
      <c r="O2218" s="240"/>
      <c r="P2218" s="240"/>
      <c r="Q2218" s="240"/>
      <c r="R2218" s="240"/>
      <c r="S2218" s="240"/>
      <c r="T2218" s="241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T2218" s="242" t="s">
        <v>160</v>
      </c>
      <c r="AU2218" s="242" t="s">
        <v>89</v>
      </c>
      <c r="AV2218" s="13" t="s">
        <v>87</v>
      </c>
      <c r="AW2218" s="13" t="s">
        <v>34</v>
      </c>
      <c r="AX2218" s="13" t="s">
        <v>79</v>
      </c>
      <c r="AY2218" s="242" t="s">
        <v>151</v>
      </c>
    </row>
    <row r="2219" s="13" customFormat="1">
      <c r="A2219" s="13"/>
      <c r="B2219" s="232"/>
      <c r="C2219" s="233"/>
      <c r="D2219" s="234" t="s">
        <v>160</v>
      </c>
      <c r="E2219" s="235" t="s">
        <v>1</v>
      </c>
      <c r="F2219" s="236" t="s">
        <v>2463</v>
      </c>
      <c r="G2219" s="233"/>
      <c r="H2219" s="235" t="s">
        <v>1</v>
      </c>
      <c r="I2219" s="237"/>
      <c r="J2219" s="233"/>
      <c r="K2219" s="233"/>
      <c r="L2219" s="238"/>
      <c r="M2219" s="239"/>
      <c r="N2219" s="240"/>
      <c r="O2219" s="240"/>
      <c r="P2219" s="240"/>
      <c r="Q2219" s="240"/>
      <c r="R2219" s="240"/>
      <c r="S2219" s="240"/>
      <c r="T2219" s="241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T2219" s="242" t="s">
        <v>160</v>
      </c>
      <c r="AU2219" s="242" t="s">
        <v>89</v>
      </c>
      <c r="AV2219" s="13" t="s">
        <v>87</v>
      </c>
      <c r="AW2219" s="13" t="s">
        <v>34</v>
      </c>
      <c r="AX2219" s="13" t="s">
        <v>79</v>
      </c>
      <c r="AY2219" s="242" t="s">
        <v>151</v>
      </c>
    </row>
    <row r="2220" s="13" customFormat="1">
      <c r="A2220" s="13"/>
      <c r="B2220" s="232"/>
      <c r="C2220" s="233"/>
      <c r="D2220" s="234" t="s">
        <v>160</v>
      </c>
      <c r="E2220" s="235" t="s">
        <v>1</v>
      </c>
      <c r="F2220" s="236" t="s">
        <v>2508</v>
      </c>
      <c r="G2220" s="233"/>
      <c r="H2220" s="235" t="s">
        <v>1</v>
      </c>
      <c r="I2220" s="237"/>
      <c r="J2220" s="233"/>
      <c r="K2220" s="233"/>
      <c r="L2220" s="238"/>
      <c r="M2220" s="239"/>
      <c r="N2220" s="240"/>
      <c r="O2220" s="240"/>
      <c r="P2220" s="240"/>
      <c r="Q2220" s="240"/>
      <c r="R2220" s="240"/>
      <c r="S2220" s="240"/>
      <c r="T2220" s="241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T2220" s="242" t="s">
        <v>160</v>
      </c>
      <c r="AU2220" s="242" t="s">
        <v>89</v>
      </c>
      <c r="AV2220" s="13" t="s">
        <v>87</v>
      </c>
      <c r="AW2220" s="13" t="s">
        <v>34</v>
      </c>
      <c r="AX2220" s="13" t="s">
        <v>79</v>
      </c>
      <c r="AY2220" s="242" t="s">
        <v>151</v>
      </c>
    </row>
    <row r="2221" s="14" customFormat="1">
      <c r="A2221" s="14"/>
      <c r="B2221" s="243"/>
      <c r="C2221" s="244"/>
      <c r="D2221" s="234" t="s">
        <v>160</v>
      </c>
      <c r="E2221" s="245" t="s">
        <v>1</v>
      </c>
      <c r="F2221" s="246" t="s">
        <v>87</v>
      </c>
      <c r="G2221" s="244"/>
      <c r="H2221" s="247">
        <v>1</v>
      </c>
      <c r="I2221" s="248"/>
      <c r="J2221" s="244"/>
      <c r="K2221" s="244"/>
      <c r="L2221" s="249"/>
      <c r="M2221" s="250"/>
      <c r="N2221" s="251"/>
      <c r="O2221" s="251"/>
      <c r="P2221" s="251"/>
      <c r="Q2221" s="251"/>
      <c r="R2221" s="251"/>
      <c r="S2221" s="251"/>
      <c r="T2221" s="252"/>
      <c r="U2221" s="14"/>
      <c r="V2221" s="14"/>
      <c r="W2221" s="14"/>
      <c r="X2221" s="14"/>
      <c r="Y2221" s="14"/>
      <c r="Z2221" s="14"/>
      <c r="AA2221" s="14"/>
      <c r="AB2221" s="14"/>
      <c r="AC2221" s="14"/>
      <c r="AD2221" s="14"/>
      <c r="AE2221" s="14"/>
      <c r="AT2221" s="253" t="s">
        <v>160</v>
      </c>
      <c r="AU2221" s="253" t="s">
        <v>89</v>
      </c>
      <c r="AV2221" s="14" t="s">
        <v>89</v>
      </c>
      <c r="AW2221" s="14" t="s">
        <v>34</v>
      </c>
      <c r="AX2221" s="14" t="s">
        <v>87</v>
      </c>
      <c r="AY2221" s="253" t="s">
        <v>151</v>
      </c>
    </row>
    <row r="2222" s="13" customFormat="1">
      <c r="A2222" s="13"/>
      <c r="B2222" s="232"/>
      <c r="C2222" s="233"/>
      <c r="D2222" s="234" t="s">
        <v>160</v>
      </c>
      <c r="E2222" s="235" t="s">
        <v>1</v>
      </c>
      <c r="F2222" s="236" t="s">
        <v>37</v>
      </c>
      <c r="G2222" s="233"/>
      <c r="H2222" s="235" t="s">
        <v>1</v>
      </c>
      <c r="I2222" s="237"/>
      <c r="J2222" s="233"/>
      <c r="K2222" s="233"/>
      <c r="L2222" s="238"/>
      <c r="M2222" s="239"/>
      <c r="N2222" s="240"/>
      <c r="O2222" s="240"/>
      <c r="P2222" s="240"/>
      <c r="Q2222" s="240"/>
      <c r="R2222" s="240"/>
      <c r="S2222" s="240"/>
      <c r="T2222" s="241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T2222" s="242" t="s">
        <v>160</v>
      </c>
      <c r="AU2222" s="242" t="s">
        <v>89</v>
      </c>
      <c r="AV2222" s="13" t="s">
        <v>87</v>
      </c>
      <c r="AW2222" s="13" t="s">
        <v>34</v>
      </c>
      <c r="AX2222" s="13" t="s">
        <v>79</v>
      </c>
      <c r="AY2222" s="242" t="s">
        <v>151</v>
      </c>
    </row>
    <row r="2223" s="13" customFormat="1">
      <c r="A2223" s="13"/>
      <c r="B2223" s="232"/>
      <c r="C2223" s="233"/>
      <c r="D2223" s="234" t="s">
        <v>160</v>
      </c>
      <c r="E2223" s="235" t="s">
        <v>1</v>
      </c>
      <c r="F2223" s="236" t="s">
        <v>2465</v>
      </c>
      <c r="G2223" s="233"/>
      <c r="H2223" s="235" t="s">
        <v>1</v>
      </c>
      <c r="I2223" s="237"/>
      <c r="J2223" s="233"/>
      <c r="K2223" s="233"/>
      <c r="L2223" s="238"/>
      <c r="M2223" s="239"/>
      <c r="N2223" s="240"/>
      <c r="O2223" s="240"/>
      <c r="P2223" s="240"/>
      <c r="Q2223" s="240"/>
      <c r="R2223" s="240"/>
      <c r="S2223" s="240"/>
      <c r="T2223" s="241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T2223" s="242" t="s">
        <v>160</v>
      </c>
      <c r="AU2223" s="242" t="s">
        <v>89</v>
      </c>
      <c r="AV2223" s="13" t="s">
        <v>87</v>
      </c>
      <c r="AW2223" s="13" t="s">
        <v>34</v>
      </c>
      <c r="AX2223" s="13" t="s">
        <v>79</v>
      </c>
      <c r="AY2223" s="242" t="s">
        <v>151</v>
      </c>
    </row>
    <row r="2224" s="13" customFormat="1">
      <c r="A2224" s="13"/>
      <c r="B2224" s="232"/>
      <c r="C2224" s="233"/>
      <c r="D2224" s="234" t="s">
        <v>160</v>
      </c>
      <c r="E2224" s="235" t="s">
        <v>1</v>
      </c>
      <c r="F2224" s="236" t="s">
        <v>2466</v>
      </c>
      <c r="G2224" s="233"/>
      <c r="H2224" s="235" t="s">
        <v>1</v>
      </c>
      <c r="I2224" s="237"/>
      <c r="J2224" s="233"/>
      <c r="K2224" s="233"/>
      <c r="L2224" s="238"/>
      <c r="M2224" s="286"/>
      <c r="N2224" s="287"/>
      <c r="O2224" s="287"/>
      <c r="P2224" s="287"/>
      <c r="Q2224" s="287"/>
      <c r="R2224" s="287"/>
      <c r="S2224" s="287"/>
      <c r="T2224" s="288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T2224" s="242" t="s">
        <v>160</v>
      </c>
      <c r="AU2224" s="242" t="s">
        <v>89</v>
      </c>
      <c r="AV2224" s="13" t="s">
        <v>87</v>
      </c>
      <c r="AW2224" s="13" t="s">
        <v>34</v>
      </c>
      <c r="AX2224" s="13" t="s">
        <v>79</v>
      </c>
      <c r="AY2224" s="242" t="s">
        <v>151</v>
      </c>
    </row>
    <row r="2225" s="2" customFormat="1" ht="6.96" customHeight="1">
      <c r="A2225" s="39"/>
      <c r="B2225" s="67"/>
      <c r="C2225" s="68"/>
      <c r="D2225" s="68"/>
      <c r="E2225" s="68"/>
      <c r="F2225" s="68"/>
      <c r="G2225" s="68"/>
      <c r="H2225" s="68"/>
      <c r="I2225" s="68"/>
      <c r="J2225" s="68"/>
      <c r="K2225" s="68"/>
      <c r="L2225" s="45"/>
      <c r="M2225" s="39"/>
      <c r="O2225" s="39"/>
      <c r="P2225" s="39"/>
      <c r="Q2225" s="39"/>
      <c r="R2225" s="39"/>
      <c r="S2225" s="39"/>
      <c r="T2225" s="39"/>
      <c r="U2225" s="39"/>
      <c r="V2225" s="39"/>
      <c r="W2225" s="39"/>
      <c r="X2225" s="39"/>
      <c r="Y2225" s="39"/>
      <c r="Z2225" s="39"/>
      <c r="AA2225" s="39"/>
      <c r="AB2225" s="39"/>
      <c r="AC2225" s="39"/>
      <c r="AD2225" s="39"/>
      <c r="AE2225" s="39"/>
    </row>
  </sheetData>
  <sheetProtection sheet="1" autoFilter="0" formatColumns="0" formatRows="0" objects="1" scenarios="1" spinCount="100000" saltValue="gkNV0RzFHVxeU8WEYN/BMlU1lLDOGL4zTYgciGqVRu076n8EqoUwjOp1rb9bNOddgV0s/aejg78jbBKpy9e9bg==" hashValue="w4y4ko6dAmATvLvaQzE8bVwZQP7iJSJQbvaxjQDvvXpNufYJgSiy/igvPmrpJ9ojqvYrBaMfHh8+ojy3oq4hyg==" algorithmName="SHA-512" password="CC35"/>
  <autoFilter ref="C145:K2224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hidden="1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Rekonstrukce kulturního domu v Hájku čp.20 - Úspory energií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2509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ROUND((SUM(BE117:BE119)),  2)</f>
        <v>0</v>
      </c>
      <c r="G33" s="39"/>
      <c r="H33" s="39"/>
      <c r="I33" s="156">
        <v>0.20999999999999999</v>
      </c>
      <c r="J33" s="155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45</v>
      </c>
      <c r="F34" s="155">
        <f>ROUND((SUM(BF117:BF119)),  2)</f>
        <v>0</v>
      </c>
      <c r="G34" s="39"/>
      <c r="H34" s="39"/>
      <c r="I34" s="156">
        <v>0.14999999999999999</v>
      </c>
      <c r="J34" s="155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ROUND((SUM(BG117:BG119)),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ROUND((SUM(BH117:BH119)),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ROUND((SUM(BI117:BI119)),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kulturního domu v Hájku čp.20 - Úspory energií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 - Zařízení silnoproudé a slaboproudé elektrotechniky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Hájek</v>
      </c>
      <c r="G89" s="41"/>
      <c r="H89" s="41"/>
      <c r="I89" s="33" t="s">
        <v>24</v>
      </c>
      <c r="J89" s="80" t="str">
        <f>IF(J12="","",J12)</f>
        <v>1. 12. 2020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26</v>
      </c>
      <c r="D91" s="41"/>
      <c r="E91" s="41"/>
      <c r="F91" s="28" t="str">
        <f>E15</f>
        <v>Obec Hájek</v>
      </c>
      <c r="G91" s="41"/>
      <c r="H91" s="41"/>
      <c r="I91" s="33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2510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136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Rekonstrukce kulturního domu v Hájku čp.20 - Úspory energií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 - Zařízení silnoproudé a slaboproudé elektrotechniky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Hájek</v>
      </c>
      <c r="G111" s="41"/>
      <c r="H111" s="41"/>
      <c r="I111" s="33" t="s">
        <v>24</v>
      </c>
      <c r="J111" s="80" t="str">
        <f>IF(J12="","",J12)</f>
        <v>1. 12. 2020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26</v>
      </c>
      <c r="D113" s="41"/>
      <c r="E113" s="41"/>
      <c r="F113" s="28" t="str">
        <f>E15</f>
        <v>Obec Hájek</v>
      </c>
      <c r="G113" s="41"/>
      <c r="H113" s="41"/>
      <c r="I113" s="33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137</v>
      </c>
      <c r="D116" s="195" t="s">
        <v>64</v>
      </c>
      <c r="E116" s="195" t="s">
        <v>60</v>
      </c>
      <c r="F116" s="195" t="s">
        <v>61</v>
      </c>
      <c r="G116" s="195" t="s">
        <v>138</v>
      </c>
      <c r="H116" s="195" t="s">
        <v>139</v>
      </c>
      <c r="I116" s="195" t="s">
        <v>140</v>
      </c>
      <c r="J116" s="195" t="s">
        <v>103</v>
      </c>
      <c r="K116" s="196" t="s">
        <v>141</v>
      </c>
      <c r="L116" s="197"/>
      <c r="M116" s="101" t="s">
        <v>1</v>
      </c>
      <c r="N116" s="102" t="s">
        <v>43</v>
      </c>
      <c r="O116" s="102" t="s">
        <v>142</v>
      </c>
      <c r="P116" s="102" t="s">
        <v>143</v>
      </c>
      <c r="Q116" s="102" t="s">
        <v>144</v>
      </c>
      <c r="R116" s="102" t="s">
        <v>145</v>
      </c>
      <c r="S116" s="102" t="s">
        <v>146</v>
      </c>
      <c r="T116" s="103" t="s">
        <v>147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148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105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2511</v>
      </c>
      <c r="F118" s="206" t="s">
        <v>2512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P119</f>
        <v>0</v>
      </c>
      <c r="Q118" s="211"/>
      <c r="R118" s="212">
        <f>R119</f>
        <v>0</v>
      </c>
      <c r="S118" s="211"/>
      <c r="T118" s="213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87</v>
      </c>
      <c r="AT118" s="215" t="s">
        <v>78</v>
      </c>
      <c r="AU118" s="215" t="s">
        <v>79</v>
      </c>
      <c r="AY118" s="214" t="s">
        <v>151</v>
      </c>
      <c r="BK118" s="216">
        <f>BK119</f>
        <v>0</v>
      </c>
    </row>
    <row r="119" s="2" customFormat="1" ht="16.5" customHeight="1">
      <c r="A119" s="39"/>
      <c r="B119" s="40"/>
      <c r="C119" s="219" t="s">
        <v>87</v>
      </c>
      <c r="D119" s="219" t="s">
        <v>153</v>
      </c>
      <c r="E119" s="220" t="s">
        <v>2513</v>
      </c>
      <c r="F119" s="221" t="s">
        <v>2514</v>
      </c>
      <c r="G119" s="222" t="s">
        <v>2515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89" t="s">
        <v>1</v>
      </c>
      <c r="N119" s="290" t="s">
        <v>44</v>
      </c>
      <c r="O119" s="291"/>
      <c r="P119" s="292">
        <f>O119*H119</f>
        <v>0</v>
      </c>
      <c r="Q119" s="292">
        <v>0</v>
      </c>
      <c r="R119" s="292">
        <f>Q119*H119</f>
        <v>0</v>
      </c>
      <c r="S119" s="292">
        <v>0</v>
      </c>
      <c r="T119" s="29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158</v>
      </c>
      <c r="AT119" s="230" t="s">
        <v>153</v>
      </c>
      <c r="AU119" s="230" t="s">
        <v>87</v>
      </c>
      <c r="AY119" s="18" t="s">
        <v>151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87</v>
      </c>
      <c r="BK119" s="231">
        <f>ROUND(I119*H119,2)</f>
        <v>0</v>
      </c>
      <c r="BL119" s="18" t="s">
        <v>158</v>
      </c>
      <c r="BM119" s="230" t="s">
        <v>2516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FVKekEdRpG8HnQ103txPsHaU3xbUMbVMAnnb4cBdO1xtYTE3n4mGpY1tHmE5NT1uEoGUeBDSgS6K22InUczBwQ==" hashValue="+IbpYqfd+1VHDGP8SXsvFcqMrzAiSw44y0TS77vki+k9QGLW9FoYFDWbRhw7CbLUXx84RYuNChYSfsmveTEuWA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hidden="1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Rekonstrukce kulturního domu v Hájku čp.20 - Úspory energií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2517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ROUND((SUM(BE130:BE286)),  2)</f>
        <v>0</v>
      </c>
      <c r="G33" s="39"/>
      <c r="H33" s="39"/>
      <c r="I33" s="156">
        <v>0.20999999999999999</v>
      </c>
      <c r="J33" s="155">
        <f>ROUND(((SUM(BE130:BE286))*I33),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45</v>
      </c>
      <c r="F34" s="155">
        <f>ROUND((SUM(BF130:BF286)),  2)</f>
        <v>0</v>
      </c>
      <c r="G34" s="39"/>
      <c r="H34" s="39"/>
      <c r="I34" s="156">
        <v>0.14999999999999999</v>
      </c>
      <c r="J34" s="155">
        <f>ROUND(((SUM(BF130:BF286))*I34),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ROUND((SUM(BG130:BG286)),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ROUND((SUM(BH130:BH286)),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ROUND((SUM(BI130:BI286)),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kulturního domu v Hájku čp.20 - Úspory energií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 - Vytápění, rozvod plynu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Hájek</v>
      </c>
      <c r="G89" s="41"/>
      <c r="H89" s="41"/>
      <c r="I89" s="33" t="s">
        <v>24</v>
      </c>
      <c r="J89" s="80" t="str">
        <f>IF(J12="","",J12)</f>
        <v>1. 12. 2020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26</v>
      </c>
      <c r="D91" s="41"/>
      <c r="E91" s="41"/>
      <c r="F91" s="28" t="str">
        <f>E15</f>
        <v>Obec Hájek</v>
      </c>
      <c r="G91" s="41"/>
      <c r="H91" s="41"/>
      <c r="I91" s="33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2518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2519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119</v>
      </c>
      <c r="E99" s="183"/>
      <c r="F99" s="183"/>
      <c r="G99" s="183"/>
      <c r="H99" s="183"/>
      <c r="I99" s="183"/>
      <c r="J99" s="184">
        <f>J134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J135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2520</v>
      </c>
      <c r="E101" s="189"/>
      <c r="F101" s="189"/>
      <c r="G101" s="189"/>
      <c r="H101" s="189"/>
      <c r="I101" s="189"/>
      <c r="J101" s="190">
        <f>J145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2521</v>
      </c>
      <c r="E102" s="189"/>
      <c r="F102" s="189"/>
      <c r="G102" s="189"/>
      <c r="H102" s="189"/>
      <c r="I102" s="189"/>
      <c r="J102" s="190">
        <f>J157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2522</v>
      </c>
      <c r="E103" s="189"/>
      <c r="F103" s="189"/>
      <c r="G103" s="189"/>
      <c r="H103" s="189"/>
      <c r="I103" s="189"/>
      <c r="J103" s="190">
        <f>J159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2523</v>
      </c>
      <c r="E104" s="189"/>
      <c r="F104" s="189"/>
      <c r="G104" s="189"/>
      <c r="H104" s="189"/>
      <c r="I104" s="189"/>
      <c r="J104" s="190">
        <f>J166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2524</v>
      </c>
      <c r="E105" s="189"/>
      <c r="F105" s="189"/>
      <c r="G105" s="189"/>
      <c r="H105" s="189"/>
      <c r="I105" s="189"/>
      <c r="J105" s="190">
        <f>J200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2525</v>
      </c>
      <c r="E106" s="189"/>
      <c r="F106" s="189"/>
      <c r="G106" s="189"/>
      <c r="H106" s="189"/>
      <c r="I106" s="189"/>
      <c r="J106" s="190">
        <f>J235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128</v>
      </c>
      <c r="E107" s="189"/>
      <c r="F107" s="189"/>
      <c r="G107" s="189"/>
      <c r="H107" s="189"/>
      <c r="I107" s="189"/>
      <c r="J107" s="190">
        <f>J250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131</v>
      </c>
      <c r="E108" s="189"/>
      <c r="F108" s="189"/>
      <c r="G108" s="189"/>
      <c r="H108" s="189"/>
      <c r="I108" s="189"/>
      <c r="J108" s="190">
        <f>J255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2526</v>
      </c>
      <c r="E109" s="189"/>
      <c r="F109" s="189"/>
      <c r="G109" s="189"/>
      <c r="H109" s="189"/>
      <c r="I109" s="189"/>
      <c r="J109" s="190">
        <f>J263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2527</v>
      </c>
      <c r="E110" s="189"/>
      <c r="F110" s="189"/>
      <c r="G110" s="189"/>
      <c r="H110" s="189"/>
      <c r="I110" s="189"/>
      <c r="J110" s="190">
        <f>J281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136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Rekonstrukce kulturního domu v Hájku čp.20 - Úspory energií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99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E - Vytápění, rozvod plynu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22</v>
      </c>
      <c r="D124" s="41"/>
      <c r="E124" s="41"/>
      <c r="F124" s="28" t="str">
        <f>F12</f>
        <v>Hájek</v>
      </c>
      <c r="G124" s="41"/>
      <c r="H124" s="41"/>
      <c r="I124" s="33" t="s">
        <v>24</v>
      </c>
      <c r="J124" s="80" t="str">
        <f>IF(J12="","",J12)</f>
        <v>1. 12. 2020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3" t="s">
        <v>26</v>
      </c>
      <c r="D126" s="41"/>
      <c r="E126" s="41"/>
      <c r="F126" s="28" t="str">
        <f>E15</f>
        <v>Obec Hájek</v>
      </c>
      <c r="G126" s="41"/>
      <c r="H126" s="41"/>
      <c r="I126" s="33" t="s">
        <v>32</v>
      </c>
      <c r="J126" s="37" t="str">
        <f>E21</f>
        <v>BPO spol. s r.o.,Lidická 1239,36317 OSTROV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33" t="s">
        <v>35</v>
      </c>
      <c r="J127" s="37" t="str">
        <f>E24</f>
        <v>Tomanová Ing.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137</v>
      </c>
      <c r="D129" s="195" t="s">
        <v>64</v>
      </c>
      <c r="E129" s="195" t="s">
        <v>60</v>
      </c>
      <c r="F129" s="195" t="s">
        <v>61</v>
      </c>
      <c r="G129" s="195" t="s">
        <v>138</v>
      </c>
      <c r="H129" s="195" t="s">
        <v>139</v>
      </c>
      <c r="I129" s="195" t="s">
        <v>140</v>
      </c>
      <c r="J129" s="195" t="s">
        <v>103</v>
      </c>
      <c r="K129" s="196" t="s">
        <v>141</v>
      </c>
      <c r="L129" s="197"/>
      <c r="M129" s="101" t="s">
        <v>1</v>
      </c>
      <c r="N129" s="102" t="s">
        <v>43</v>
      </c>
      <c r="O129" s="102" t="s">
        <v>142</v>
      </c>
      <c r="P129" s="102" t="s">
        <v>143</v>
      </c>
      <c r="Q129" s="102" t="s">
        <v>144</v>
      </c>
      <c r="R129" s="102" t="s">
        <v>145</v>
      </c>
      <c r="S129" s="102" t="s">
        <v>146</v>
      </c>
      <c r="T129" s="103" t="s">
        <v>147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148</v>
      </c>
      <c r="D130" s="41"/>
      <c r="E130" s="41"/>
      <c r="F130" s="41"/>
      <c r="G130" s="41"/>
      <c r="H130" s="41"/>
      <c r="I130" s="41"/>
      <c r="J130" s="198">
        <f>BK130</f>
        <v>0</v>
      </c>
      <c r="K130" s="41"/>
      <c r="L130" s="45"/>
      <c r="M130" s="104"/>
      <c r="N130" s="199"/>
      <c r="O130" s="105"/>
      <c r="P130" s="200">
        <f>P131+P134</f>
        <v>0</v>
      </c>
      <c r="Q130" s="105"/>
      <c r="R130" s="200">
        <f>R131+R134</f>
        <v>2.0719699999999999</v>
      </c>
      <c r="S130" s="105"/>
      <c r="T130" s="201">
        <f>T131+T134</f>
        <v>2.96875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78</v>
      </c>
      <c r="AU130" s="18" t="s">
        <v>105</v>
      </c>
      <c r="BK130" s="202">
        <f>BK131+BK134</f>
        <v>0</v>
      </c>
    </row>
    <row r="131" s="12" customFormat="1" ht="25.92" customHeight="1">
      <c r="A131" s="12"/>
      <c r="B131" s="203"/>
      <c r="C131" s="204"/>
      <c r="D131" s="205" t="s">
        <v>78</v>
      </c>
      <c r="E131" s="206" t="s">
        <v>149</v>
      </c>
      <c r="F131" s="206" t="s">
        <v>149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</f>
        <v>0</v>
      </c>
      <c r="Q131" s="211"/>
      <c r="R131" s="212">
        <f>R132</f>
        <v>0</v>
      </c>
      <c r="S131" s="211"/>
      <c r="T131" s="21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87</v>
      </c>
      <c r="AT131" s="215" t="s">
        <v>78</v>
      </c>
      <c r="AU131" s="215" t="s">
        <v>79</v>
      </c>
      <c r="AY131" s="214" t="s">
        <v>151</v>
      </c>
      <c r="BK131" s="216">
        <f>BK132</f>
        <v>0</v>
      </c>
    </row>
    <row r="132" s="12" customFormat="1" ht="22.8" customHeight="1">
      <c r="A132" s="12"/>
      <c r="B132" s="203"/>
      <c r="C132" s="204"/>
      <c r="D132" s="205" t="s">
        <v>78</v>
      </c>
      <c r="E132" s="217" t="s">
        <v>176</v>
      </c>
      <c r="F132" s="217" t="s">
        <v>2528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87</v>
      </c>
      <c r="AT132" s="215" t="s">
        <v>78</v>
      </c>
      <c r="AU132" s="215" t="s">
        <v>87</v>
      </c>
      <c r="AY132" s="214" t="s">
        <v>151</v>
      </c>
      <c r="BK132" s="216">
        <f>BK133</f>
        <v>0</v>
      </c>
    </row>
    <row r="133" s="2" customFormat="1" ht="16.5" customHeight="1">
      <c r="A133" s="39"/>
      <c r="B133" s="40"/>
      <c r="C133" s="219" t="s">
        <v>87</v>
      </c>
      <c r="D133" s="219" t="s">
        <v>153</v>
      </c>
      <c r="E133" s="220" t="s">
        <v>2529</v>
      </c>
      <c r="F133" s="221" t="s">
        <v>2530</v>
      </c>
      <c r="G133" s="222" t="s">
        <v>2515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44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158</v>
      </c>
      <c r="AT133" s="230" t="s">
        <v>153</v>
      </c>
      <c r="AU133" s="230" t="s">
        <v>89</v>
      </c>
      <c r="AY133" s="18" t="s">
        <v>151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87</v>
      </c>
      <c r="BK133" s="231">
        <f>ROUND(I133*H133,2)</f>
        <v>0</v>
      </c>
      <c r="BL133" s="18" t="s">
        <v>158</v>
      </c>
      <c r="BM133" s="230" t="s">
        <v>2531</v>
      </c>
    </row>
    <row r="134" s="12" customFormat="1" ht="25.92" customHeight="1">
      <c r="A134" s="12"/>
      <c r="B134" s="203"/>
      <c r="C134" s="204"/>
      <c r="D134" s="205" t="s">
        <v>78</v>
      </c>
      <c r="E134" s="206" t="s">
        <v>1169</v>
      </c>
      <c r="F134" s="206" t="s">
        <v>1170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P135+P145+P157+P159+P166+P200+P235+P250+P255+P263+P281</f>
        <v>0</v>
      </c>
      <c r="Q134" s="211"/>
      <c r="R134" s="212">
        <f>R135+R145+R157+R159+R166+R200+R235+R250+R255+R263+R281</f>
        <v>2.0719699999999999</v>
      </c>
      <c r="S134" s="211"/>
      <c r="T134" s="213">
        <f>T135+T145+T157+T159+T166+T200+T235+T250+T255+T263+T281</f>
        <v>2.96875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89</v>
      </c>
      <c r="AT134" s="215" t="s">
        <v>78</v>
      </c>
      <c r="AU134" s="215" t="s">
        <v>79</v>
      </c>
      <c r="AY134" s="214" t="s">
        <v>151</v>
      </c>
      <c r="BK134" s="216">
        <f>BK135+BK145+BK157+BK159+BK166+BK200+BK235+BK250+BK255+BK263+BK281</f>
        <v>0</v>
      </c>
    </row>
    <row r="135" s="12" customFormat="1" ht="22.8" customHeight="1">
      <c r="A135" s="12"/>
      <c r="B135" s="203"/>
      <c r="C135" s="204"/>
      <c r="D135" s="205" t="s">
        <v>78</v>
      </c>
      <c r="E135" s="217" t="s">
        <v>1363</v>
      </c>
      <c r="F135" s="217" t="s">
        <v>1364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0.035659999999999997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89</v>
      </c>
      <c r="AT135" s="215" t="s">
        <v>78</v>
      </c>
      <c r="AU135" s="215" t="s">
        <v>87</v>
      </c>
      <c r="AY135" s="214" t="s">
        <v>151</v>
      </c>
      <c r="BK135" s="216">
        <f>SUM(BK136:BK144)</f>
        <v>0</v>
      </c>
    </row>
    <row r="136" s="2" customFormat="1" ht="21.75" customHeight="1">
      <c r="A136" s="39"/>
      <c r="B136" s="40"/>
      <c r="C136" s="219" t="s">
        <v>89</v>
      </c>
      <c r="D136" s="219" t="s">
        <v>153</v>
      </c>
      <c r="E136" s="220" t="s">
        <v>2532</v>
      </c>
      <c r="F136" s="221" t="s">
        <v>2533</v>
      </c>
      <c r="G136" s="222" t="s">
        <v>388</v>
      </c>
      <c r="H136" s="223">
        <v>55</v>
      </c>
      <c r="I136" s="224"/>
      <c r="J136" s="225">
        <f>ROUND(I136*H136,2)</f>
        <v>0</v>
      </c>
      <c r="K136" s="221" t="s">
        <v>157</v>
      </c>
      <c r="L136" s="45"/>
      <c r="M136" s="226" t="s">
        <v>1</v>
      </c>
      <c r="N136" s="227" t="s">
        <v>44</v>
      </c>
      <c r="O136" s="92"/>
      <c r="P136" s="228">
        <f>O136*H136</f>
        <v>0</v>
      </c>
      <c r="Q136" s="228">
        <v>0.00019000000000000001</v>
      </c>
      <c r="R136" s="228">
        <f>Q136*H136</f>
        <v>0.010450000000000001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209</v>
      </c>
      <c r="AT136" s="230" t="s">
        <v>153</v>
      </c>
      <c r="AU136" s="230" t="s">
        <v>89</v>
      </c>
      <c r="AY136" s="18" t="s">
        <v>151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87</v>
      </c>
      <c r="BK136" s="231">
        <f>ROUND(I136*H136,2)</f>
        <v>0</v>
      </c>
      <c r="BL136" s="18" t="s">
        <v>209</v>
      </c>
      <c r="BM136" s="230" t="s">
        <v>2534</v>
      </c>
    </row>
    <row r="137" s="13" customFormat="1">
      <c r="A137" s="13"/>
      <c r="B137" s="232"/>
      <c r="C137" s="233"/>
      <c r="D137" s="234" t="s">
        <v>160</v>
      </c>
      <c r="E137" s="235" t="s">
        <v>1</v>
      </c>
      <c r="F137" s="236" t="s">
        <v>2535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160</v>
      </c>
      <c r="AU137" s="242" t="s">
        <v>89</v>
      </c>
      <c r="AV137" s="13" t="s">
        <v>87</v>
      </c>
      <c r="AW137" s="13" t="s">
        <v>34</v>
      </c>
      <c r="AX137" s="13" t="s">
        <v>79</v>
      </c>
      <c r="AY137" s="242" t="s">
        <v>151</v>
      </c>
    </row>
    <row r="138" s="14" customFormat="1">
      <c r="A138" s="14"/>
      <c r="B138" s="243"/>
      <c r="C138" s="244"/>
      <c r="D138" s="234" t="s">
        <v>160</v>
      </c>
      <c r="E138" s="245" t="s">
        <v>1</v>
      </c>
      <c r="F138" s="246" t="s">
        <v>2536</v>
      </c>
      <c r="G138" s="244"/>
      <c r="H138" s="247">
        <v>55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160</v>
      </c>
      <c r="AU138" s="253" t="s">
        <v>89</v>
      </c>
      <c r="AV138" s="14" t="s">
        <v>89</v>
      </c>
      <c r="AW138" s="14" t="s">
        <v>34</v>
      </c>
      <c r="AX138" s="14" t="s">
        <v>87</v>
      </c>
      <c r="AY138" s="253" t="s">
        <v>151</v>
      </c>
    </row>
    <row r="139" s="2" customFormat="1" ht="16.5" customHeight="1">
      <c r="A139" s="39"/>
      <c r="B139" s="40"/>
      <c r="C139" s="265" t="s">
        <v>176</v>
      </c>
      <c r="D139" s="265" t="s">
        <v>177</v>
      </c>
      <c r="E139" s="266" t="s">
        <v>2537</v>
      </c>
      <c r="F139" s="267" t="s">
        <v>2538</v>
      </c>
      <c r="G139" s="268" t="s">
        <v>388</v>
      </c>
      <c r="H139" s="269">
        <v>12</v>
      </c>
      <c r="I139" s="270"/>
      <c r="J139" s="271">
        <f>ROUND(I139*H139,2)</f>
        <v>0</v>
      </c>
      <c r="K139" s="267" t="s">
        <v>157</v>
      </c>
      <c r="L139" s="272"/>
      <c r="M139" s="273" t="s">
        <v>1</v>
      </c>
      <c r="N139" s="274" t="s">
        <v>44</v>
      </c>
      <c r="O139" s="92"/>
      <c r="P139" s="228">
        <f>O139*H139</f>
        <v>0</v>
      </c>
      <c r="Q139" s="228">
        <v>0.00027</v>
      </c>
      <c r="R139" s="228">
        <f>Q139*H139</f>
        <v>0.0032399999999999998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452</v>
      </c>
      <c r="AT139" s="230" t="s">
        <v>177</v>
      </c>
      <c r="AU139" s="230" t="s">
        <v>89</v>
      </c>
      <c r="AY139" s="18" t="s">
        <v>151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87</v>
      </c>
      <c r="BK139" s="231">
        <f>ROUND(I139*H139,2)</f>
        <v>0</v>
      </c>
      <c r="BL139" s="18" t="s">
        <v>209</v>
      </c>
      <c r="BM139" s="230" t="s">
        <v>2539</v>
      </c>
    </row>
    <row r="140" s="2" customFormat="1" ht="16.5" customHeight="1">
      <c r="A140" s="39"/>
      <c r="B140" s="40"/>
      <c r="C140" s="265" t="s">
        <v>158</v>
      </c>
      <c r="D140" s="265" t="s">
        <v>177</v>
      </c>
      <c r="E140" s="266" t="s">
        <v>2540</v>
      </c>
      <c r="F140" s="267" t="s">
        <v>2541</v>
      </c>
      <c r="G140" s="268" t="s">
        <v>388</v>
      </c>
      <c r="H140" s="269">
        <v>5</v>
      </c>
      <c r="I140" s="270"/>
      <c r="J140" s="271">
        <f>ROUND(I140*H140,2)</f>
        <v>0</v>
      </c>
      <c r="K140" s="267" t="s">
        <v>157</v>
      </c>
      <c r="L140" s="272"/>
      <c r="M140" s="273" t="s">
        <v>1</v>
      </c>
      <c r="N140" s="274" t="s">
        <v>44</v>
      </c>
      <c r="O140" s="92"/>
      <c r="P140" s="228">
        <f>O140*H140</f>
        <v>0</v>
      </c>
      <c r="Q140" s="228">
        <v>0.00029</v>
      </c>
      <c r="R140" s="228">
        <f>Q140*H140</f>
        <v>0.0014499999999999999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452</v>
      </c>
      <c r="AT140" s="230" t="s">
        <v>177</v>
      </c>
      <c r="AU140" s="230" t="s">
        <v>89</v>
      </c>
      <c r="AY140" s="18" t="s">
        <v>151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87</v>
      </c>
      <c r="BK140" s="231">
        <f>ROUND(I140*H140,2)</f>
        <v>0</v>
      </c>
      <c r="BL140" s="18" t="s">
        <v>209</v>
      </c>
      <c r="BM140" s="230" t="s">
        <v>2542</v>
      </c>
    </row>
    <row r="141" s="2" customFormat="1" ht="16.5" customHeight="1">
      <c r="A141" s="39"/>
      <c r="B141" s="40"/>
      <c r="C141" s="265" t="s">
        <v>192</v>
      </c>
      <c r="D141" s="265" t="s">
        <v>177</v>
      </c>
      <c r="E141" s="266" t="s">
        <v>2543</v>
      </c>
      <c r="F141" s="267" t="s">
        <v>2544</v>
      </c>
      <c r="G141" s="268" t="s">
        <v>388</v>
      </c>
      <c r="H141" s="269">
        <v>18</v>
      </c>
      <c r="I141" s="270"/>
      <c r="J141" s="271">
        <f>ROUND(I141*H141,2)</f>
        <v>0</v>
      </c>
      <c r="K141" s="267" t="s">
        <v>157</v>
      </c>
      <c r="L141" s="272"/>
      <c r="M141" s="273" t="s">
        <v>1</v>
      </c>
      <c r="N141" s="274" t="s">
        <v>44</v>
      </c>
      <c r="O141" s="92"/>
      <c r="P141" s="228">
        <f>O141*H141</f>
        <v>0</v>
      </c>
      <c r="Q141" s="228">
        <v>0.00032000000000000003</v>
      </c>
      <c r="R141" s="228">
        <f>Q141*H141</f>
        <v>0.0057600000000000004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452</v>
      </c>
      <c r="AT141" s="230" t="s">
        <v>177</v>
      </c>
      <c r="AU141" s="230" t="s">
        <v>89</v>
      </c>
      <c r="AY141" s="18" t="s">
        <v>151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209</v>
      </c>
      <c r="BM141" s="230" t="s">
        <v>2545</v>
      </c>
    </row>
    <row r="142" s="2" customFormat="1" ht="16.5" customHeight="1">
      <c r="A142" s="39"/>
      <c r="B142" s="40"/>
      <c r="C142" s="265" t="s">
        <v>197</v>
      </c>
      <c r="D142" s="265" t="s">
        <v>177</v>
      </c>
      <c r="E142" s="266" t="s">
        <v>2546</v>
      </c>
      <c r="F142" s="267" t="s">
        <v>2547</v>
      </c>
      <c r="G142" s="268" t="s">
        <v>388</v>
      </c>
      <c r="H142" s="269">
        <v>14</v>
      </c>
      <c r="I142" s="270"/>
      <c r="J142" s="271">
        <f>ROUND(I142*H142,2)</f>
        <v>0</v>
      </c>
      <c r="K142" s="267" t="s">
        <v>157</v>
      </c>
      <c r="L142" s="272"/>
      <c r="M142" s="273" t="s">
        <v>1</v>
      </c>
      <c r="N142" s="274" t="s">
        <v>44</v>
      </c>
      <c r="O142" s="92"/>
      <c r="P142" s="228">
        <f>O142*H142</f>
        <v>0</v>
      </c>
      <c r="Q142" s="228">
        <v>0.00072000000000000005</v>
      </c>
      <c r="R142" s="228">
        <f>Q142*H142</f>
        <v>0.01008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452</v>
      </c>
      <c r="AT142" s="230" t="s">
        <v>177</v>
      </c>
      <c r="AU142" s="230" t="s">
        <v>89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87</v>
      </c>
      <c r="BK142" s="231">
        <f>ROUND(I142*H142,2)</f>
        <v>0</v>
      </c>
      <c r="BL142" s="18" t="s">
        <v>209</v>
      </c>
      <c r="BM142" s="230" t="s">
        <v>2548</v>
      </c>
    </row>
    <row r="143" s="2" customFormat="1" ht="16.5" customHeight="1">
      <c r="A143" s="39"/>
      <c r="B143" s="40"/>
      <c r="C143" s="265" t="s">
        <v>205</v>
      </c>
      <c r="D143" s="265" t="s">
        <v>177</v>
      </c>
      <c r="E143" s="266" t="s">
        <v>2549</v>
      </c>
      <c r="F143" s="267" t="s">
        <v>2550</v>
      </c>
      <c r="G143" s="268" t="s">
        <v>388</v>
      </c>
      <c r="H143" s="269">
        <v>6</v>
      </c>
      <c r="I143" s="270"/>
      <c r="J143" s="271">
        <f>ROUND(I143*H143,2)</f>
        <v>0</v>
      </c>
      <c r="K143" s="267" t="s">
        <v>157</v>
      </c>
      <c r="L143" s="272"/>
      <c r="M143" s="273" t="s">
        <v>1</v>
      </c>
      <c r="N143" s="274" t="s">
        <v>44</v>
      </c>
      <c r="O143" s="92"/>
      <c r="P143" s="228">
        <f>O143*H143</f>
        <v>0</v>
      </c>
      <c r="Q143" s="228">
        <v>0.00077999999999999999</v>
      </c>
      <c r="R143" s="228">
        <f>Q143*H143</f>
        <v>0.0046800000000000001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452</v>
      </c>
      <c r="AT143" s="230" t="s">
        <v>177</v>
      </c>
      <c r="AU143" s="230" t="s">
        <v>89</v>
      </c>
      <c r="AY143" s="18" t="s">
        <v>151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87</v>
      </c>
      <c r="BK143" s="231">
        <f>ROUND(I143*H143,2)</f>
        <v>0</v>
      </c>
      <c r="BL143" s="18" t="s">
        <v>209</v>
      </c>
      <c r="BM143" s="230" t="s">
        <v>2551</v>
      </c>
    </row>
    <row r="144" s="2" customFormat="1" ht="16.5" customHeight="1">
      <c r="A144" s="39"/>
      <c r="B144" s="40"/>
      <c r="C144" s="219" t="s">
        <v>181</v>
      </c>
      <c r="D144" s="219" t="s">
        <v>153</v>
      </c>
      <c r="E144" s="220" t="s">
        <v>1696</v>
      </c>
      <c r="F144" s="221" t="s">
        <v>1697</v>
      </c>
      <c r="G144" s="222" t="s">
        <v>180</v>
      </c>
      <c r="H144" s="223">
        <v>0.035999999999999997</v>
      </c>
      <c r="I144" s="224"/>
      <c r="J144" s="225">
        <f>ROUND(I144*H144,2)</f>
        <v>0</v>
      </c>
      <c r="K144" s="221" t="s">
        <v>157</v>
      </c>
      <c r="L144" s="45"/>
      <c r="M144" s="226" t="s">
        <v>1</v>
      </c>
      <c r="N144" s="227" t="s">
        <v>44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209</v>
      </c>
      <c r="AT144" s="230" t="s">
        <v>153</v>
      </c>
      <c r="AU144" s="230" t="s">
        <v>89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87</v>
      </c>
      <c r="BK144" s="231">
        <f>ROUND(I144*H144,2)</f>
        <v>0</v>
      </c>
      <c r="BL144" s="18" t="s">
        <v>209</v>
      </c>
      <c r="BM144" s="230" t="s">
        <v>2552</v>
      </c>
    </row>
    <row r="145" s="12" customFormat="1" ht="22.8" customHeight="1">
      <c r="A145" s="12"/>
      <c r="B145" s="203"/>
      <c r="C145" s="204"/>
      <c r="D145" s="205" t="s">
        <v>78</v>
      </c>
      <c r="E145" s="217" t="s">
        <v>2553</v>
      </c>
      <c r="F145" s="217" t="s">
        <v>2554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SUM(P146:P156)</f>
        <v>0</v>
      </c>
      <c r="Q145" s="211"/>
      <c r="R145" s="212">
        <f>SUM(R146:R156)</f>
        <v>0.086550000000000002</v>
      </c>
      <c r="S145" s="211"/>
      <c r="T145" s="213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89</v>
      </c>
      <c r="AT145" s="215" t="s">
        <v>78</v>
      </c>
      <c r="AU145" s="215" t="s">
        <v>87</v>
      </c>
      <c r="AY145" s="214" t="s">
        <v>151</v>
      </c>
      <c r="BK145" s="216">
        <f>SUM(BK146:BK156)</f>
        <v>0</v>
      </c>
    </row>
    <row r="146" s="2" customFormat="1" ht="16.5" customHeight="1">
      <c r="A146" s="39"/>
      <c r="B146" s="40"/>
      <c r="C146" s="219" t="s">
        <v>229</v>
      </c>
      <c r="D146" s="219" t="s">
        <v>153</v>
      </c>
      <c r="E146" s="220" t="s">
        <v>2555</v>
      </c>
      <c r="F146" s="221" t="s">
        <v>2556</v>
      </c>
      <c r="G146" s="222" t="s">
        <v>388</v>
      </c>
      <c r="H146" s="223">
        <v>23</v>
      </c>
      <c r="I146" s="224"/>
      <c r="J146" s="225">
        <f>ROUND(I146*H146,2)</f>
        <v>0</v>
      </c>
      <c r="K146" s="221" t="s">
        <v>157</v>
      </c>
      <c r="L146" s="45"/>
      <c r="M146" s="226" t="s">
        <v>1</v>
      </c>
      <c r="N146" s="227" t="s">
        <v>44</v>
      </c>
      <c r="O146" s="92"/>
      <c r="P146" s="228">
        <f>O146*H146</f>
        <v>0</v>
      </c>
      <c r="Q146" s="228">
        <v>0.0030100000000000001</v>
      </c>
      <c r="R146" s="228">
        <f>Q146*H146</f>
        <v>0.06923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209</v>
      </c>
      <c r="AT146" s="230" t="s">
        <v>153</v>
      </c>
      <c r="AU146" s="230" t="s">
        <v>89</v>
      </c>
      <c r="AY146" s="18" t="s">
        <v>151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87</v>
      </c>
      <c r="BK146" s="231">
        <f>ROUND(I146*H146,2)</f>
        <v>0</v>
      </c>
      <c r="BL146" s="18" t="s">
        <v>209</v>
      </c>
      <c r="BM146" s="230" t="s">
        <v>2557</v>
      </c>
    </row>
    <row r="147" s="2" customFormat="1">
      <c r="A147" s="39"/>
      <c r="B147" s="40"/>
      <c r="C147" s="41"/>
      <c r="D147" s="234" t="s">
        <v>2558</v>
      </c>
      <c r="E147" s="41"/>
      <c r="F147" s="294" t="s">
        <v>2559</v>
      </c>
      <c r="G147" s="41"/>
      <c r="H147" s="41"/>
      <c r="I147" s="295"/>
      <c r="J147" s="41"/>
      <c r="K147" s="41"/>
      <c r="L147" s="45"/>
      <c r="M147" s="296"/>
      <c r="N147" s="29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2558</v>
      </c>
      <c r="AU147" s="18" t="s">
        <v>89</v>
      </c>
    </row>
    <row r="148" s="2" customFormat="1" ht="16.5" customHeight="1">
      <c r="A148" s="39"/>
      <c r="B148" s="40"/>
      <c r="C148" s="219" t="s">
        <v>234</v>
      </c>
      <c r="D148" s="219" t="s">
        <v>153</v>
      </c>
      <c r="E148" s="220" t="s">
        <v>2560</v>
      </c>
      <c r="F148" s="221" t="s">
        <v>2561</v>
      </c>
      <c r="G148" s="222" t="s">
        <v>388</v>
      </c>
      <c r="H148" s="223">
        <v>2</v>
      </c>
      <c r="I148" s="224"/>
      <c r="J148" s="225">
        <f>ROUND(I148*H148,2)</f>
        <v>0</v>
      </c>
      <c r="K148" s="221" t="s">
        <v>157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0.0046800000000000001</v>
      </c>
      <c r="R148" s="228">
        <f>Q148*H148</f>
        <v>0.0093600000000000003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209</v>
      </c>
      <c r="AT148" s="230" t="s">
        <v>153</v>
      </c>
      <c r="AU148" s="230" t="s">
        <v>89</v>
      </c>
      <c r="AY148" s="18" t="s">
        <v>151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87</v>
      </c>
      <c r="BK148" s="231">
        <f>ROUND(I148*H148,2)</f>
        <v>0</v>
      </c>
      <c r="BL148" s="18" t="s">
        <v>209</v>
      </c>
      <c r="BM148" s="230" t="s">
        <v>2562</v>
      </c>
    </row>
    <row r="149" s="2" customFormat="1" ht="16.5" customHeight="1">
      <c r="A149" s="39"/>
      <c r="B149" s="40"/>
      <c r="C149" s="219" t="s">
        <v>238</v>
      </c>
      <c r="D149" s="219" t="s">
        <v>153</v>
      </c>
      <c r="E149" s="220" t="s">
        <v>2563</v>
      </c>
      <c r="F149" s="221" t="s">
        <v>2564</v>
      </c>
      <c r="G149" s="222" t="s">
        <v>232</v>
      </c>
      <c r="H149" s="223">
        <v>3</v>
      </c>
      <c r="I149" s="224"/>
      <c r="J149" s="225">
        <f>ROUND(I149*H149,2)</f>
        <v>0</v>
      </c>
      <c r="K149" s="221" t="s">
        <v>157</v>
      </c>
      <c r="L149" s="45"/>
      <c r="M149" s="226" t="s">
        <v>1</v>
      </c>
      <c r="N149" s="227" t="s">
        <v>44</v>
      </c>
      <c r="O149" s="92"/>
      <c r="P149" s="228">
        <f>O149*H149</f>
        <v>0</v>
      </c>
      <c r="Q149" s="228">
        <v>0.00088000000000000003</v>
      </c>
      <c r="R149" s="228">
        <f>Q149*H149</f>
        <v>0.00264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209</v>
      </c>
      <c r="AT149" s="230" t="s">
        <v>153</v>
      </c>
      <c r="AU149" s="230" t="s">
        <v>89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87</v>
      </c>
      <c r="BK149" s="231">
        <f>ROUND(I149*H149,2)</f>
        <v>0</v>
      </c>
      <c r="BL149" s="18" t="s">
        <v>209</v>
      </c>
      <c r="BM149" s="230" t="s">
        <v>2565</v>
      </c>
    </row>
    <row r="150" s="2" customFormat="1">
      <c r="A150" s="39"/>
      <c r="B150" s="40"/>
      <c r="C150" s="41"/>
      <c r="D150" s="234" t="s">
        <v>2558</v>
      </c>
      <c r="E150" s="41"/>
      <c r="F150" s="294" t="s">
        <v>2566</v>
      </c>
      <c r="G150" s="41"/>
      <c r="H150" s="41"/>
      <c r="I150" s="295"/>
      <c r="J150" s="41"/>
      <c r="K150" s="41"/>
      <c r="L150" s="45"/>
      <c r="M150" s="296"/>
      <c r="N150" s="29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2558</v>
      </c>
      <c r="AU150" s="18" t="s">
        <v>89</v>
      </c>
    </row>
    <row r="151" s="2" customFormat="1" ht="16.5" customHeight="1">
      <c r="A151" s="39"/>
      <c r="B151" s="40"/>
      <c r="C151" s="219" t="s">
        <v>247</v>
      </c>
      <c r="D151" s="219" t="s">
        <v>153</v>
      </c>
      <c r="E151" s="220" t="s">
        <v>2567</v>
      </c>
      <c r="F151" s="221" t="s">
        <v>2568</v>
      </c>
      <c r="G151" s="222" t="s">
        <v>232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44</v>
      </c>
      <c r="O151" s="92"/>
      <c r="P151" s="228">
        <f>O151*H151</f>
        <v>0</v>
      </c>
      <c r="Q151" s="228">
        <v>0.00147</v>
      </c>
      <c r="R151" s="228">
        <f>Q151*H151</f>
        <v>0.00147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209</v>
      </c>
      <c r="AT151" s="230" t="s">
        <v>153</v>
      </c>
      <c r="AU151" s="230" t="s">
        <v>89</v>
      </c>
      <c r="AY151" s="18" t="s">
        <v>151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87</v>
      </c>
      <c r="BK151" s="231">
        <f>ROUND(I151*H151,2)</f>
        <v>0</v>
      </c>
      <c r="BL151" s="18" t="s">
        <v>209</v>
      </c>
      <c r="BM151" s="230" t="s">
        <v>2569</v>
      </c>
    </row>
    <row r="152" s="2" customFormat="1" ht="16.5" customHeight="1">
      <c r="A152" s="39"/>
      <c r="B152" s="40"/>
      <c r="C152" s="219" t="s">
        <v>262</v>
      </c>
      <c r="D152" s="219" t="s">
        <v>153</v>
      </c>
      <c r="E152" s="220" t="s">
        <v>2570</v>
      </c>
      <c r="F152" s="221" t="s">
        <v>2571</v>
      </c>
      <c r="G152" s="222" t="s">
        <v>232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44</v>
      </c>
      <c r="O152" s="92"/>
      <c r="P152" s="228">
        <f>O152*H152</f>
        <v>0</v>
      </c>
      <c r="Q152" s="228">
        <v>0.00056999999999999998</v>
      </c>
      <c r="R152" s="228">
        <f>Q152*H152</f>
        <v>0.00056999999999999998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209</v>
      </c>
      <c r="AT152" s="230" t="s">
        <v>153</v>
      </c>
      <c r="AU152" s="230" t="s">
        <v>89</v>
      </c>
      <c r="AY152" s="18" t="s">
        <v>151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87</v>
      </c>
      <c r="BK152" s="231">
        <f>ROUND(I152*H152,2)</f>
        <v>0</v>
      </c>
      <c r="BL152" s="18" t="s">
        <v>209</v>
      </c>
      <c r="BM152" s="230" t="s">
        <v>2572</v>
      </c>
    </row>
    <row r="153" s="13" customFormat="1">
      <c r="A153" s="13"/>
      <c r="B153" s="232"/>
      <c r="C153" s="233"/>
      <c r="D153" s="234" t="s">
        <v>160</v>
      </c>
      <c r="E153" s="235" t="s">
        <v>1</v>
      </c>
      <c r="F153" s="236" t="s">
        <v>2573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160</v>
      </c>
      <c r="AU153" s="242" t="s">
        <v>89</v>
      </c>
      <c r="AV153" s="13" t="s">
        <v>87</v>
      </c>
      <c r="AW153" s="13" t="s">
        <v>34</v>
      </c>
      <c r="AX153" s="13" t="s">
        <v>79</v>
      </c>
      <c r="AY153" s="242" t="s">
        <v>151</v>
      </c>
    </row>
    <row r="154" s="14" customFormat="1">
      <c r="A154" s="14"/>
      <c r="B154" s="243"/>
      <c r="C154" s="244"/>
      <c r="D154" s="234" t="s">
        <v>160</v>
      </c>
      <c r="E154" s="245" t="s">
        <v>1</v>
      </c>
      <c r="F154" s="246" t="s">
        <v>87</v>
      </c>
      <c r="G154" s="244"/>
      <c r="H154" s="247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160</v>
      </c>
      <c r="AU154" s="253" t="s">
        <v>89</v>
      </c>
      <c r="AV154" s="14" t="s">
        <v>89</v>
      </c>
      <c r="AW154" s="14" t="s">
        <v>34</v>
      </c>
      <c r="AX154" s="14" t="s">
        <v>87</v>
      </c>
      <c r="AY154" s="253" t="s">
        <v>151</v>
      </c>
    </row>
    <row r="155" s="2" customFormat="1" ht="16.5" customHeight="1">
      <c r="A155" s="39"/>
      <c r="B155" s="40"/>
      <c r="C155" s="219" t="s">
        <v>271</v>
      </c>
      <c r="D155" s="219" t="s">
        <v>153</v>
      </c>
      <c r="E155" s="220" t="s">
        <v>2574</v>
      </c>
      <c r="F155" s="221" t="s">
        <v>2575</v>
      </c>
      <c r="G155" s="222" t="s">
        <v>1112</v>
      </c>
      <c r="H155" s="223">
        <v>1</v>
      </c>
      <c r="I155" s="224"/>
      <c r="J155" s="225">
        <f>ROUND(I155*H155,2)</f>
        <v>0</v>
      </c>
      <c r="K155" s="221" t="s">
        <v>157</v>
      </c>
      <c r="L155" s="45"/>
      <c r="M155" s="226" t="s">
        <v>1</v>
      </c>
      <c r="N155" s="227" t="s">
        <v>44</v>
      </c>
      <c r="O155" s="92"/>
      <c r="P155" s="228">
        <f>O155*H155</f>
        <v>0</v>
      </c>
      <c r="Q155" s="228">
        <v>0.0032799999999999999</v>
      </c>
      <c r="R155" s="228">
        <f>Q155*H155</f>
        <v>0.0032799999999999999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209</v>
      </c>
      <c r="AT155" s="230" t="s">
        <v>153</v>
      </c>
      <c r="AU155" s="230" t="s">
        <v>89</v>
      </c>
      <c r="AY155" s="18" t="s">
        <v>151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87</v>
      </c>
      <c r="BK155" s="231">
        <f>ROUND(I155*H155,2)</f>
        <v>0</v>
      </c>
      <c r="BL155" s="18" t="s">
        <v>209</v>
      </c>
      <c r="BM155" s="230" t="s">
        <v>2576</v>
      </c>
    </row>
    <row r="156" s="2" customFormat="1" ht="16.5" customHeight="1">
      <c r="A156" s="39"/>
      <c r="B156" s="40"/>
      <c r="C156" s="219" t="s">
        <v>8</v>
      </c>
      <c r="D156" s="219" t="s">
        <v>153</v>
      </c>
      <c r="E156" s="220" t="s">
        <v>2577</v>
      </c>
      <c r="F156" s="221" t="s">
        <v>2578</v>
      </c>
      <c r="G156" s="222" t="s">
        <v>180</v>
      </c>
      <c r="H156" s="223">
        <v>0.086999999999999994</v>
      </c>
      <c r="I156" s="224"/>
      <c r="J156" s="225">
        <f>ROUND(I156*H156,2)</f>
        <v>0</v>
      </c>
      <c r="K156" s="221" t="s">
        <v>157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209</v>
      </c>
      <c r="AT156" s="230" t="s">
        <v>153</v>
      </c>
      <c r="AU156" s="230" t="s">
        <v>89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87</v>
      </c>
      <c r="BK156" s="231">
        <f>ROUND(I156*H156,2)</f>
        <v>0</v>
      </c>
      <c r="BL156" s="18" t="s">
        <v>209</v>
      </c>
      <c r="BM156" s="230" t="s">
        <v>2579</v>
      </c>
    </row>
    <row r="157" s="12" customFormat="1" ht="22.8" customHeight="1">
      <c r="A157" s="12"/>
      <c r="B157" s="203"/>
      <c r="C157" s="204"/>
      <c r="D157" s="205" t="s">
        <v>78</v>
      </c>
      <c r="E157" s="217" t="s">
        <v>2580</v>
      </c>
      <c r="F157" s="217" t="s">
        <v>2581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P158</f>
        <v>0</v>
      </c>
      <c r="Q157" s="211"/>
      <c r="R157" s="212">
        <f>R158</f>
        <v>0</v>
      </c>
      <c r="S157" s="211"/>
      <c r="T157" s="213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89</v>
      </c>
      <c r="AT157" s="215" t="s">
        <v>78</v>
      </c>
      <c r="AU157" s="215" t="s">
        <v>87</v>
      </c>
      <c r="AY157" s="214" t="s">
        <v>151</v>
      </c>
      <c r="BK157" s="216">
        <f>BK158</f>
        <v>0</v>
      </c>
    </row>
    <row r="158" s="2" customFormat="1" ht="16.5" customHeight="1">
      <c r="A158" s="39"/>
      <c r="B158" s="40"/>
      <c r="C158" s="219" t="s">
        <v>209</v>
      </c>
      <c r="D158" s="219" t="s">
        <v>153</v>
      </c>
      <c r="E158" s="220" t="s">
        <v>2582</v>
      </c>
      <c r="F158" s="221" t="s">
        <v>2583</v>
      </c>
      <c r="G158" s="222" t="s">
        <v>232</v>
      </c>
      <c r="H158" s="223">
        <v>6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44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209</v>
      </c>
      <c r="AT158" s="230" t="s">
        <v>153</v>
      </c>
      <c r="AU158" s="230" t="s">
        <v>89</v>
      </c>
      <c r="AY158" s="18" t="s">
        <v>151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87</v>
      </c>
      <c r="BK158" s="231">
        <f>ROUND(I158*H158,2)</f>
        <v>0</v>
      </c>
      <c r="BL158" s="18" t="s">
        <v>209</v>
      </c>
      <c r="BM158" s="230" t="s">
        <v>2584</v>
      </c>
    </row>
    <row r="159" s="12" customFormat="1" ht="22.8" customHeight="1">
      <c r="A159" s="12"/>
      <c r="B159" s="203"/>
      <c r="C159" s="204"/>
      <c r="D159" s="205" t="s">
        <v>78</v>
      </c>
      <c r="E159" s="217" t="s">
        <v>2585</v>
      </c>
      <c r="F159" s="217" t="s">
        <v>2586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SUM(P160:P165)</f>
        <v>0</v>
      </c>
      <c r="Q159" s="211"/>
      <c r="R159" s="212">
        <f>SUM(R160:R165)</f>
        <v>0.00264</v>
      </c>
      <c r="S159" s="211"/>
      <c r="T159" s="213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89</v>
      </c>
      <c r="AT159" s="215" t="s">
        <v>78</v>
      </c>
      <c r="AU159" s="215" t="s">
        <v>87</v>
      </c>
      <c r="AY159" s="214" t="s">
        <v>151</v>
      </c>
      <c r="BK159" s="216">
        <f>SUM(BK160:BK165)</f>
        <v>0</v>
      </c>
    </row>
    <row r="160" s="2" customFormat="1" ht="16.5" customHeight="1">
      <c r="A160" s="39"/>
      <c r="B160" s="40"/>
      <c r="C160" s="219" t="s">
        <v>300</v>
      </c>
      <c r="D160" s="219" t="s">
        <v>153</v>
      </c>
      <c r="E160" s="220" t="s">
        <v>2587</v>
      </c>
      <c r="F160" s="221" t="s">
        <v>2588</v>
      </c>
      <c r="G160" s="222" t="s">
        <v>2515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209</v>
      </c>
      <c r="AT160" s="230" t="s">
        <v>153</v>
      </c>
      <c r="AU160" s="230" t="s">
        <v>89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87</v>
      </c>
      <c r="BK160" s="231">
        <f>ROUND(I160*H160,2)</f>
        <v>0</v>
      </c>
      <c r="BL160" s="18" t="s">
        <v>209</v>
      </c>
      <c r="BM160" s="230" t="s">
        <v>2589</v>
      </c>
    </row>
    <row r="161" s="2" customFormat="1">
      <c r="A161" s="39"/>
      <c r="B161" s="40"/>
      <c r="C161" s="41"/>
      <c r="D161" s="234" t="s">
        <v>2558</v>
      </c>
      <c r="E161" s="41"/>
      <c r="F161" s="298" t="s">
        <v>2590</v>
      </c>
      <c r="G161" s="41"/>
      <c r="H161" s="41"/>
      <c r="I161" s="295"/>
      <c r="J161" s="41"/>
      <c r="K161" s="41"/>
      <c r="L161" s="45"/>
      <c r="M161" s="296"/>
      <c r="N161" s="29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2558</v>
      </c>
      <c r="AU161" s="18" t="s">
        <v>89</v>
      </c>
    </row>
    <row r="162" s="2" customFormat="1" ht="16.5" customHeight="1">
      <c r="A162" s="39"/>
      <c r="B162" s="40"/>
      <c r="C162" s="265" t="s">
        <v>306</v>
      </c>
      <c r="D162" s="265" t="s">
        <v>177</v>
      </c>
      <c r="E162" s="266" t="s">
        <v>2591</v>
      </c>
      <c r="F162" s="267" t="s">
        <v>2592</v>
      </c>
      <c r="G162" s="268" t="s">
        <v>2515</v>
      </c>
      <c r="H162" s="269">
        <v>1</v>
      </c>
      <c r="I162" s="270"/>
      <c r="J162" s="271">
        <f>ROUND(I162*H162,2)</f>
        <v>0</v>
      </c>
      <c r="K162" s="267" t="s">
        <v>1</v>
      </c>
      <c r="L162" s="272"/>
      <c r="M162" s="273" t="s">
        <v>1</v>
      </c>
      <c r="N162" s="274" t="s">
        <v>44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452</v>
      </c>
      <c r="AT162" s="230" t="s">
        <v>177</v>
      </c>
      <c r="AU162" s="230" t="s">
        <v>89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209</v>
      </c>
      <c r="BM162" s="230" t="s">
        <v>2593</v>
      </c>
    </row>
    <row r="163" s="2" customFormat="1">
      <c r="A163" s="39"/>
      <c r="B163" s="40"/>
      <c r="C163" s="41"/>
      <c r="D163" s="234" t="s">
        <v>2558</v>
      </c>
      <c r="E163" s="41"/>
      <c r="F163" s="298" t="s">
        <v>2594</v>
      </c>
      <c r="G163" s="41"/>
      <c r="H163" s="41"/>
      <c r="I163" s="295"/>
      <c r="J163" s="41"/>
      <c r="K163" s="41"/>
      <c r="L163" s="45"/>
      <c r="M163" s="296"/>
      <c r="N163" s="29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2558</v>
      </c>
      <c r="AU163" s="18" t="s">
        <v>89</v>
      </c>
    </row>
    <row r="164" s="2" customFormat="1" ht="16.5" customHeight="1">
      <c r="A164" s="39"/>
      <c r="B164" s="40"/>
      <c r="C164" s="219" t="s">
        <v>311</v>
      </c>
      <c r="D164" s="219" t="s">
        <v>153</v>
      </c>
      <c r="E164" s="220" t="s">
        <v>2595</v>
      </c>
      <c r="F164" s="221" t="s">
        <v>2596</v>
      </c>
      <c r="G164" s="222" t="s">
        <v>388</v>
      </c>
      <c r="H164" s="223">
        <v>6</v>
      </c>
      <c r="I164" s="224"/>
      <c r="J164" s="225">
        <f>ROUND(I164*H164,2)</f>
        <v>0</v>
      </c>
      <c r="K164" s="221" t="s">
        <v>157</v>
      </c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0.00044000000000000002</v>
      </c>
      <c r="R164" s="228">
        <f>Q164*H164</f>
        <v>0.00264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209</v>
      </c>
      <c r="AT164" s="230" t="s">
        <v>153</v>
      </c>
      <c r="AU164" s="230" t="s">
        <v>89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87</v>
      </c>
      <c r="BK164" s="231">
        <f>ROUND(I164*H164,2)</f>
        <v>0</v>
      </c>
      <c r="BL164" s="18" t="s">
        <v>209</v>
      </c>
      <c r="BM164" s="230" t="s">
        <v>2597</v>
      </c>
    </row>
    <row r="165" s="2" customFormat="1">
      <c r="A165" s="39"/>
      <c r="B165" s="40"/>
      <c r="C165" s="219" t="s">
        <v>319</v>
      </c>
      <c r="D165" s="219" t="s">
        <v>153</v>
      </c>
      <c r="E165" s="220" t="s">
        <v>2598</v>
      </c>
      <c r="F165" s="221" t="s">
        <v>2599</v>
      </c>
      <c r="G165" s="222" t="s">
        <v>2515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44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209</v>
      </c>
      <c r="AT165" s="230" t="s">
        <v>153</v>
      </c>
      <c r="AU165" s="230" t="s">
        <v>89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87</v>
      </c>
      <c r="BK165" s="231">
        <f>ROUND(I165*H165,2)</f>
        <v>0</v>
      </c>
      <c r="BL165" s="18" t="s">
        <v>209</v>
      </c>
      <c r="BM165" s="230" t="s">
        <v>2600</v>
      </c>
    </row>
    <row r="166" s="12" customFormat="1" ht="22.8" customHeight="1">
      <c r="A166" s="12"/>
      <c r="B166" s="203"/>
      <c r="C166" s="204"/>
      <c r="D166" s="205" t="s">
        <v>78</v>
      </c>
      <c r="E166" s="217" t="s">
        <v>2601</v>
      </c>
      <c r="F166" s="217" t="s">
        <v>2602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SUM(P167:P199)</f>
        <v>0</v>
      </c>
      <c r="Q166" s="211"/>
      <c r="R166" s="212">
        <f>SUM(R167:R199)</f>
        <v>0.30120999999999998</v>
      </c>
      <c r="S166" s="211"/>
      <c r="T166" s="213">
        <f>SUM(T167:T199)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89</v>
      </c>
      <c r="AT166" s="215" t="s">
        <v>78</v>
      </c>
      <c r="AU166" s="215" t="s">
        <v>87</v>
      </c>
      <c r="AY166" s="214" t="s">
        <v>151</v>
      </c>
      <c r="BK166" s="216">
        <f>SUM(BK167:BK199)</f>
        <v>0</v>
      </c>
    </row>
    <row r="167" s="2" customFormat="1" ht="16.5" customHeight="1">
      <c r="A167" s="39"/>
      <c r="B167" s="40"/>
      <c r="C167" s="219" t="s">
        <v>7</v>
      </c>
      <c r="D167" s="219" t="s">
        <v>153</v>
      </c>
      <c r="E167" s="220" t="s">
        <v>2603</v>
      </c>
      <c r="F167" s="221" t="s">
        <v>2604</v>
      </c>
      <c r="G167" s="222" t="s">
        <v>388</v>
      </c>
      <c r="H167" s="223">
        <v>12</v>
      </c>
      <c r="I167" s="224"/>
      <c r="J167" s="225">
        <f>ROUND(I167*H167,2)</f>
        <v>0</v>
      </c>
      <c r="K167" s="221" t="s">
        <v>157</v>
      </c>
      <c r="L167" s="45"/>
      <c r="M167" s="226" t="s">
        <v>1</v>
      </c>
      <c r="N167" s="227" t="s">
        <v>44</v>
      </c>
      <c r="O167" s="92"/>
      <c r="P167" s="228">
        <f>O167*H167</f>
        <v>0</v>
      </c>
      <c r="Q167" s="228">
        <v>0.0016999999999999999</v>
      </c>
      <c r="R167" s="228">
        <f>Q167*H167</f>
        <v>0.020399999999999998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209</v>
      </c>
      <c r="AT167" s="230" t="s">
        <v>153</v>
      </c>
      <c r="AU167" s="230" t="s">
        <v>89</v>
      </c>
      <c r="AY167" s="18" t="s">
        <v>151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87</v>
      </c>
      <c r="BK167" s="231">
        <f>ROUND(I167*H167,2)</f>
        <v>0</v>
      </c>
      <c r="BL167" s="18" t="s">
        <v>209</v>
      </c>
      <c r="BM167" s="230" t="s">
        <v>2605</v>
      </c>
    </row>
    <row r="168" s="2" customFormat="1">
      <c r="A168" s="39"/>
      <c r="B168" s="40"/>
      <c r="C168" s="41"/>
      <c r="D168" s="234" t="s">
        <v>2558</v>
      </c>
      <c r="E168" s="41"/>
      <c r="F168" s="294" t="s">
        <v>2559</v>
      </c>
      <c r="G168" s="41"/>
      <c r="H168" s="41"/>
      <c r="I168" s="295"/>
      <c r="J168" s="41"/>
      <c r="K168" s="41"/>
      <c r="L168" s="45"/>
      <c r="M168" s="296"/>
      <c r="N168" s="29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2558</v>
      </c>
      <c r="AU168" s="18" t="s">
        <v>89</v>
      </c>
    </row>
    <row r="169" s="2" customFormat="1" ht="16.5" customHeight="1">
      <c r="A169" s="39"/>
      <c r="B169" s="40"/>
      <c r="C169" s="219" t="s">
        <v>350</v>
      </c>
      <c r="D169" s="219" t="s">
        <v>153</v>
      </c>
      <c r="E169" s="220" t="s">
        <v>2606</v>
      </c>
      <c r="F169" s="221" t="s">
        <v>2607</v>
      </c>
      <c r="G169" s="222" t="s">
        <v>388</v>
      </c>
      <c r="H169" s="223">
        <v>5</v>
      </c>
      <c r="I169" s="224"/>
      <c r="J169" s="225">
        <f>ROUND(I169*H169,2)</f>
        <v>0</v>
      </c>
      <c r="K169" s="221" t="s">
        <v>157</v>
      </c>
      <c r="L169" s="45"/>
      <c r="M169" s="226" t="s">
        <v>1</v>
      </c>
      <c r="N169" s="227" t="s">
        <v>44</v>
      </c>
      <c r="O169" s="92"/>
      <c r="P169" s="228">
        <f>O169*H169</f>
        <v>0</v>
      </c>
      <c r="Q169" s="228">
        <v>0.00215</v>
      </c>
      <c r="R169" s="228">
        <f>Q169*H169</f>
        <v>0.010749999999999999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209</v>
      </c>
      <c r="AT169" s="230" t="s">
        <v>153</v>
      </c>
      <c r="AU169" s="230" t="s">
        <v>89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87</v>
      </c>
      <c r="BK169" s="231">
        <f>ROUND(I169*H169,2)</f>
        <v>0</v>
      </c>
      <c r="BL169" s="18" t="s">
        <v>209</v>
      </c>
      <c r="BM169" s="230" t="s">
        <v>2608</v>
      </c>
    </row>
    <row r="170" s="2" customFormat="1">
      <c r="A170" s="39"/>
      <c r="B170" s="40"/>
      <c r="C170" s="41"/>
      <c r="D170" s="234" t="s">
        <v>2558</v>
      </c>
      <c r="E170" s="41"/>
      <c r="F170" s="294" t="s">
        <v>2559</v>
      </c>
      <c r="G170" s="41"/>
      <c r="H170" s="41"/>
      <c r="I170" s="295"/>
      <c r="J170" s="41"/>
      <c r="K170" s="41"/>
      <c r="L170" s="45"/>
      <c r="M170" s="296"/>
      <c r="N170" s="297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2558</v>
      </c>
      <c r="AU170" s="18" t="s">
        <v>89</v>
      </c>
    </row>
    <row r="171" s="2" customFormat="1" ht="16.5" customHeight="1">
      <c r="A171" s="39"/>
      <c r="B171" s="40"/>
      <c r="C171" s="219" t="s">
        <v>356</v>
      </c>
      <c r="D171" s="219" t="s">
        <v>153</v>
      </c>
      <c r="E171" s="220" t="s">
        <v>2609</v>
      </c>
      <c r="F171" s="221" t="s">
        <v>2610</v>
      </c>
      <c r="G171" s="222" t="s">
        <v>388</v>
      </c>
      <c r="H171" s="223">
        <v>18</v>
      </c>
      <c r="I171" s="224"/>
      <c r="J171" s="225">
        <f>ROUND(I171*H171,2)</f>
        <v>0</v>
      </c>
      <c r="K171" s="221" t="s">
        <v>157</v>
      </c>
      <c r="L171" s="45"/>
      <c r="M171" s="226" t="s">
        <v>1</v>
      </c>
      <c r="N171" s="227" t="s">
        <v>44</v>
      </c>
      <c r="O171" s="92"/>
      <c r="P171" s="228">
        <f>O171*H171</f>
        <v>0</v>
      </c>
      <c r="Q171" s="228">
        <v>0.0023999999999999998</v>
      </c>
      <c r="R171" s="228">
        <f>Q171*H171</f>
        <v>0.043199999999999995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209</v>
      </c>
      <c r="AT171" s="230" t="s">
        <v>153</v>
      </c>
      <c r="AU171" s="230" t="s">
        <v>89</v>
      </c>
      <c r="AY171" s="18" t="s">
        <v>151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87</v>
      </c>
      <c r="BK171" s="231">
        <f>ROUND(I171*H171,2)</f>
        <v>0</v>
      </c>
      <c r="BL171" s="18" t="s">
        <v>209</v>
      </c>
      <c r="BM171" s="230" t="s">
        <v>2611</v>
      </c>
    </row>
    <row r="172" s="2" customFormat="1">
      <c r="A172" s="39"/>
      <c r="B172" s="40"/>
      <c r="C172" s="41"/>
      <c r="D172" s="234" t="s">
        <v>2558</v>
      </c>
      <c r="E172" s="41"/>
      <c r="F172" s="294" t="s">
        <v>2559</v>
      </c>
      <c r="G172" s="41"/>
      <c r="H172" s="41"/>
      <c r="I172" s="295"/>
      <c r="J172" s="41"/>
      <c r="K172" s="41"/>
      <c r="L172" s="45"/>
      <c r="M172" s="296"/>
      <c r="N172" s="29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2558</v>
      </c>
      <c r="AU172" s="18" t="s">
        <v>89</v>
      </c>
    </row>
    <row r="173" s="2" customFormat="1" ht="16.5" customHeight="1">
      <c r="A173" s="39"/>
      <c r="B173" s="40"/>
      <c r="C173" s="219" t="s">
        <v>362</v>
      </c>
      <c r="D173" s="219" t="s">
        <v>153</v>
      </c>
      <c r="E173" s="220" t="s">
        <v>2612</v>
      </c>
      <c r="F173" s="221" t="s">
        <v>2613</v>
      </c>
      <c r="G173" s="222" t="s">
        <v>388</v>
      </c>
      <c r="H173" s="223">
        <v>14</v>
      </c>
      <c r="I173" s="224"/>
      <c r="J173" s="225">
        <f>ROUND(I173*H173,2)</f>
        <v>0</v>
      </c>
      <c r="K173" s="221" t="s">
        <v>157</v>
      </c>
      <c r="L173" s="45"/>
      <c r="M173" s="226" t="s">
        <v>1</v>
      </c>
      <c r="N173" s="227" t="s">
        <v>44</v>
      </c>
      <c r="O173" s="92"/>
      <c r="P173" s="228">
        <f>O173*H173</f>
        <v>0</v>
      </c>
      <c r="Q173" s="228">
        <v>0.0054599999999999996</v>
      </c>
      <c r="R173" s="228">
        <f>Q173*H173</f>
        <v>0.076439999999999994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209</v>
      </c>
      <c r="AT173" s="230" t="s">
        <v>153</v>
      </c>
      <c r="AU173" s="230" t="s">
        <v>89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87</v>
      </c>
      <c r="BK173" s="231">
        <f>ROUND(I173*H173,2)</f>
        <v>0</v>
      </c>
      <c r="BL173" s="18" t="s">
        <v>209</v>
      </c>
      <c r="BM173" s="230" t="s">
        <v>2614</v>
      </c>
    </row>
    <row r="174" s="2" customFormat="1">
      <c r="A174" s="39"/>
      <c r="B174" s="40"/>
      <c r="C174" s="41"/>
      <c r="D174" s="234" t="s">
        <v>2558</v>
      </c>
      <c r="E174" s="41"/>
      <c r="F174" s="294" t="s">
        <v>2559</v>
      </c>
      <c r="G174" s="41"/>
      <c r="H174" s="41"/>
      <c r="I174" s="295"/>
      <c r="J174" s="41"/>
      <c r="K174" s="41"/>
      <c r="L174" s="45"/>
      <c r="M174" s="296"/>
      <c r="N174" s="29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2558</v>
      </c>
      <c r="AU174" s="18" t="s">
        <v>89</v>
      </c>
    </row>
    <row r="175" s="2" customFormat="1" ht="16.5" customHeight="1">
      <c r="A175" s="39"/>
      <c r="B175" s="40"/>
      <c r="C175" s="219" t="s">
        <v>369</v>
      </c>
      <c r="D175" s="219" t="s">
        <v>153</v>
      </c>
      <c r="E175" s="220" t="s">
        <v>2615</v>
      </c>
      <c r="F175" s="221" t="s">
        <v>2616</v>
      </c>
      <c r="G175" s="222" t="s">
        <v>388</v>
      </c>
      <c r="H175" s="223">
        <v>6</v>
      </c>
      <c r="I175" s="224"/>
      <c r="J175" s="225">
        <f>ROUND(I175*H175,2)</f>
        <v>0</v>
      </c>
      <c r="K175" s="221" t="s">
        <v>157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0.0051700000000000001</v>
      </c>
      <c r="R175" s="228">
        <f>Q175*H175</f>
        <v>0.031019999999999999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209</v>
      </c>
      <c r="AT175" s="230" t="s">
        <v>153</v>
      </c>
      <c r="AU175" s="230" t="s">
        <v>89</v>
      </c>
      <c r="AY175" s="18" t="s">
        <v>151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209</v>
      </c>
      <c r="BM175" s="230" t="s">
        <v>2617</v>
      </c>
    </row>
    <row r="176" s="2" customFormat="1">
      <c r="A176" s="39"/>
      <c r="B176" s="40"/>
      <c r="C176" s="41"/>
      <c r="D176" s="234" t="s">
        <v>2558</v>
      </c>
      <c r="E176" s="41"/>
      <c r="F176" s="294" t="s">
        <v>2559</v>
      </c>
      <c r="G176" s="41"/>
      <c r="H176" s="41"/>
      <c r="I176" s="295"/>
      <c r="J176" s="41"/>
      <c r="K176" s="41"/>
      <c r="L176" s="45"/>
      <c r="M176" s="296"/>
      <c r="N176" s="29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2558</v>
      </c>
      <c r="AU176" s="18" t="s">
        <v>89</v>
      </c>
    </row>
    <row r="177" s="2" customFormat="1" ht="16.5" customHeight="1">
      <c r="A177" s="39"/>
      <c r="B177" s="40"/>
      <c r="C177" s="219" t="s">
        <v>385</v>
      </c>
      <c r="D177" s="219" t="s">
        <v>153</v>
      </c>
      <c r="E177" s="220" t="s">
        <v>2618</v>
      </c>
      <c r="F177" s="221" t="s">
        <v>2619</v>
      </c>
      <c r="G177" s="222" t="s">
        <v>388</v>
      </c>
      <c r="H177" s="223">
        <v>65</v>
      </c>
      <c r="I177" s="224"/>
      <c r="J177" s="225">
        <f>ROUND(I177*H177,2)</f>
        <v>0</v>
      </c>
      <c r="K177" s="221" t="s">
        <v>157</v>
      </c>
      <c r="L177" s="45"/>
      <c r="M177" s="226" t="s">
        <v>1</v>
      </c>
      <c r="N177" s="227" t="s">
        <v>44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209</v>
      </c>
      <c r="AT177" s="230" t="s">
        <v>153</v>
      </c>
      <c r="AU177" s="230" t="s">
        <v>89</v>
      </c>
      <c r="AY177" s="18" t="s">
        <v>151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87</v>
      </c>
      <c r="BK177" s="231">
        <f>ROUND(I177*H177,2)</f>
        <v>0</v>
      </c>
      <c r="BL177" s="18" t="s">
        <v>209</v>
      </c>
      <c r="BM177" s="230" t="s">
        <v>2620</v>
      </c>
    </row>
    <row r="178" s="14" customFormat="1">
      <c r="A178" s="14"/>
      <c r="B178" s="243"/>
      <c r="C178" s="244"/>
      <c r="D178" s="234" t="s">
        <v>160</v>
      </c>
      <c r="E178" s="245" t="s">
        <v>1</v>
      </c>
      <c r="F178" s="246" t="s">
        <v>2621</v>
      </c>
      <c r="G178" s="244"/>
      <c r="H178" s="247">
        <v>65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160</v>
      </c>
      <c r="AU178" s="253" t="s">
        <v>89</v>
      </c>
      <c r="AV178" s="14" t="s">
        <v>89</v>
      </c>
      <c r="AW178" s="14" t="s">
        <v>34</v>
      </c>
      <c r="AX178" s="14" t="s">
        <v>87</v>
      </c>
      <c r="AY178" s="253" t="s">
        <v>151</v>
      </c>
    </row>
    <row r="179" s="2" customFormat="1" ht="16.5" customHeight="1">
      <c r="A179" s="39"/>
      <c r="B179" s="40"/>
      <c r="C179" s="219" t="s">
        <v>379</v>
      </c>
      <c r="D179" s="219" t="s">
        <v>153</v>
      </c>
      <c r="E179" s="220" t="s">
        <v>2622</v>
      </c>
      <c r="F179" s="221" t="s">
        <v>2623</v>
      </c>
      <c r="G179" s="222" t="s">
        <v>388</v>
      </c>
      <c r="H179" s="223">
        <v>10</v>
      </c>
      <c r="I179" s="224"/>
      <c r="J179" s="225">
        <f>ROUND(I179*H179,2)</f>
        <v>0</v>
      </c>
      <c r="K179" s="221" t="s">
        <v>157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0.00027999999999999998</v>
      </c>
      <c r="R179" s="228">
        <f>Q179*H179</f>
        <v>0.0027999999999999995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209</v>
      </c>
      <c r="AT179" s="230" t="s">
        <v>153</v>
      </c>
      <c r="AU179" s="230" t="s">
        <v>89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209</v>
      </c>
      <c r="BM179" s="230" t="s">
        <v>2624</v>
      </c>
    </row>
    <row r="180" s="2" customFormat="1" ht="16.5" customHeight="1">
      <c r="A180" s="39"/>
      <c r="B180" s="40"/>
      <c r="C180" s="219" t="s">
        <v>400</v>
      </c>
      <c r="D180" s="219" t="s">
        <v>153</v>
      </c>
      <c r="E180" s="220" t="s">
        <v>2625</v>
      </c>
      <c r="F180" s="221" t="s">
        <v>2626</v>
      </c>
      <c r="G180" s="222" t="s">
        <v>388</v>
      </c>
      <c r="H180" s="223">
        <v>216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44</v>
      </c>
      <c r="O180" s="92"/>
      <c r="P180" s="228">
        <f>O180*H180</f>
        <v>0</v>
      </c>
      <c r="Q180" s="228">
        <v>0.00012999999999999999</v>
      </c>
      <c r="R180" s="228">
        <f>Q180*H180</f>
        <v>0.028079999999999997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209</v>
      </c>
      <c r="AT180" s="230" t="s">
        <v>153</v>
      </c>
      <c r="AU180" s="230" t="s">
        <v>89</v>
      </c>
      <c r="AY180" s="18" t="s">
        <v>151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87</v>
      </c>
      <c r="BK180" s="231">
        <f>ROUND(I180*H180,2)</f>
        <v>0</v>
      </c>
      <c r="BL180" s="18" t="s">
        <v>209</v>
      </c>
      <c r="BM180" s="230" t="s">
        <v>2627</v>
      </c>
    </row>
    <row r="181" s="2" customFormat="1">
      <c r="A181" s="39"/>
      <c r="B181" s="40"/>
      <c r="C181" s="41"/>
      <c r="D181" s="234" t="s">
        <v>2558</v>
      </c>
      <c r="E181" s="41"/>
      <c r="F181" s="294" t="s">
        <v>2628</v>
      </c>
      <c r="G181" s="41"/>
      <c r="H181" s="41"/>
      <c r="I181" s="295"/>
      <c r="J181" s="41"/>
      <c r="K181" s="41"/>
      <c r="L181" s="45"/>
      <c r="M181" s="296"/>
      <c r="N181" s="29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2558</v>
      </c>
      <c r="AU181" s="18" t="s">
        <v>89</v>
      </c>
    </row>
    <row r="182" s="2" customFormat="1" ht="16.5" customHeight="1">
      <c r="A182" s="39"/>
      <c r="B182" s="40"/>
      <c r="C182" s="219" t="s">
        <v>416</v>
      </c>
      <c r="D182" s="219" t="s">
        <v>153</v>
      </c>
      <c r="E182" s="220" t="s">
        <v>2629</v>
      </c>
      <c r="F182" s="221" t="s">
        <v>2630</v>
      </c>
      <c r="G182" s="222" t="s">
        <v>388</v>
      </c>
      <c r="H182" s="223">
        <v>128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44</v>
      </c>
      <c r="O182" s="92"/>
      <c r="P182" s="228">
        <f>O182*H182</f>
        <v>0</v>
      </c>
      <c r="Q182" s="228">
        <v>0.00012999999999999999</v>
      </c>
      <c r="R182" s="228">
        <f>Q182*H182</f>
        <v>0.016639999999999999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209</v>
      </c>
      <c r="AT182" s="230" t="s">
        <v>153</v>
      </c>
      <c r="AU182" s="230" t="s">
        <v>89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87</v>
      </c>
      <c r="BK182" s="231">
        <f>ROUND(I182*H182,2)</f>
        <v>0</v>
      </c>
      <c r="BL182" s="18" t="s">
        <v>209</v>
      </c>
      <c r="BM182" s="230" t="s">
        <v>2631</v>
      </c>
    </row>
    <row r="183" s="2" customFormat="1">
      <c r="A183" s="39"/>
      <c r="B183" s="40"/>
      <c r="C183" s="41"/>
      <c r="D183" s="234" t="s">
        <v>2558</v>
      </c>
      <c r="E183" s="41"/>
      <c r="F183" s="294" t="s">
        <v>2628</v>
      </c>
      <c r="G183" s="41"/>
      <c r="H183" s="41"/>
      <c r="I183" s="295"/>
      <c r="J183" s="41"/>
      <c r="K183" s="41"/>
      <c r="L183" s="45"/>
      <c r="M183" s="296"/>
      <c r="N183" s="29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2558</v>
      </c>
      <c r="AU183" s="18" t="s">
        <v>89</v>
      </c>
    </row>
    <row r="184" s="2" customFormat="1" ht="16.5" customHeight="1">
      <c r="A184" s="39"/>
      <c r="B184" s="40"/>
      <c r="C184" s="219" t="s">
        <v>440</v>
      </c>
      <c r="D184" s="219" t="s">
        <v>153</v>
      </c>
      <c r="E184" s="220" t="s">
        <v>2632</v>
      </c>
      <c r="F184" s="221" t="s">
        <v>2633</v>
      </c>
      <c r="G184" s="222" t="s">
        <v>388</v>
      </c>
      <c r="H184" s="223">
        <v>131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44</v>
      </c>
      <c r="O184" s="92"/>
      <c r="P184" s="228">
        <f>O184*H184</f>
        <v>0</v>
      </c>
      <c r="Q184" s="228">
        <v>0.00012999999999999999</v>
      </c>
      <c r="R184" s="228">
        <f>Q184*H184</f>
        <v>0.01703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209</v>
      </c>
      <c r="AT184" s="230" t="s">
        <v>153</v>
      </c>
      <c r="AU184" s="230" t="s">
        <v>89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209</v>
      </c>
      <c r="BM184" s="230" t="s">
        <v>2634</v>
      </c>
    </row>
    <row r="185" s="2" customFormat="1">
      <c r="A185" s="39"/>
      <c r="B185" s="40"/>
      <c r="C185" s="41"/>
      <c r="D185" s="234" t="s">
        <v>2558</v>
      </c>
      <c r="E185" s="41"/>
      <c r="F185" s="294" t="s">
        <v>2628</v>
      </c>
      <c r="G185" s="41"/>
      <c r="H185" s="41"/>
      <c r="I185" s="295"/>
      <c r="J185" s="41"/>
      <c r="K185" s="41"/>
      <c r="L185" s="45"/>
      <c r="M185" s="296"/>
      <c r="N185" s="29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2558</v>
      </c>
      <c r="AU185" s="18" t="s">
        <v>89</v>
      </c>
    </row>
    <row r="186" s="2" customFormat="1" ht="16.5" customHeight="1">
      <c r="A186" s="39"/>
      <c r="B186" s="40"/>
      <c r="C186" s="219" t="s">
        <v>203</v>
      </c>
      <c r="D186" s="219" t="s">
        <v>153</v>
      </c>
      <c r="E186" s="220" t="s">
        <v>2635</v>
      </c>
      <c r="F186" s="221" t="s">
        <v>2636</v>
      </c>
      <c r="G186" s="222" t="s">
        <v>388</v>
      </c>
      <c r="H186" s="223">
        <v>36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44</v>
      </c>
      <c r="O186" s="92"/>
      <c r="P186" s="228">
        <f>O186*H186</f>
        <v>0</v>
      </c>
      <c r="Q186" s="228">
        <v>0.00012999999999999999</v>
      </c>
      <c r="R186" s="228">
        <f>Q186*H186</f>
        <v>0.0046799999999999993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209</v>
      </c>
      <c r="AT186" s="230" t="s">
        <v>153</v>
      </c>
      <c r="AU186" s="230" t="s">
        <v>89</v>
      </c>
      <c r="AY186" s="18" t="s">
        <v>151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87</v>
      </c>
      <c r="BK186" s="231">
        <f>ROUND(I186*H186,2)</f>
        <v>0</v>
      </c>
      <c r="BL186" s="18" t="s">
        <v>209</v>
      </c>
      <c r="BM186" s="230" t="s">
        <v>2637</v>
      </c>
    </row>
    <row r="187" s="2" customFormat="1">
      <c r="A187" s="39"/>
      <c r="B187" s="40"/>
      <c r="C187" s="41"/>
      <c r="D187" s="234" t="s">
        <v>2558</v>
      </c>
      <c r="E187" s="41"/>
      <c r="F187" s="294" t="s">
        <v>2628</v>
      </c>
      <c r="G187" s="41"/>
      <c r="H187" s="41"/>
      <c r="I187" s="295"/>
      <c r="J187" s="41"/>
      <c r="K187" s="41"/>
      <c r="L187" s="45"/>
      <c r="M187" s="296"/>
      <c r="N187" s="29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2558</v>
      </c>
      <c r="AU187" s="18" t="s">
        <v>89</v>
      </c>
    </row>
    <row r="188" s="2" customFormat="1" ht="16.5" customHeight="1">
      <c r="A188" s="39"/>
      <c r="B188" s="40"/>
      <c r="C188" s="219" t="s">
        <v>452</v>
      </c>
      <c r="D188" s="219" t="s">
        <v>153</v>
      </c>
      <c r="E188" s="220" t="s">
        <v>2638</v>
      </c>
      <c r="F188" s="221" t="s">
        <v>2639</v>
      </c>
      <c r="G188" s="222" t="s">
        <v>388</v>
      </c>
      <c r="H188" s="223">
        <v>28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44</v>
      </c>
      <c r="O188" s="92"/>
      <c r="P188" s="228">
        <f>O188*H188</f>
        <v>0</v>
      </c>
      <c r="Q188" s="228">
        <v>0.00012999999999999999</v>
      </c>
      <c r="R188" s="228">
        <f>Q188*H188</f>
        <v>0.0036399999999999996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209</v>
      </c>
      <c r="AT188" s="230" t="s">
        <v>153</v>
      </c>
      <c r="AU188" s="230" t="s">
        <v>89</v>
      </c>
      <c r="AY188" s="18" t="s">
        <v>151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87</v>
      </c>
      <c r="BK188" s="231">
        <f>ROUND(I188*H188,2)</f>
        <v>0</v>
      </c>
      <c r="BL188" s="18" t="s">
        <v>209</v>
      </c>
      <c r="BM188" s="230" t="s">
        <v>2640</v>
      </c>
    </row>
    <row r="189" s="2" customFormat="1">
      <c r="A189" s="39"/>
      <c r="B189" s="40"/>
      <c r="C189" s="41"/>
      <c r="D189" s="234" t="s">
        <v>2558</v>
      </c>
      <c r="E189" s="41"/>
      <c r="F189" s="294" t="s">
        <v>2628</v>
      </c>
      <c r="G189" s="41"/>
      <c r="H189" s="41"/>
      <c r="I189" s="295"/>
      <c r="J189" s="41"/>
      <c r="K189" s="41"/>
      <c r="L189" s="45"/>
      <c r="M189" s="296"/>
      <c r="N189" s="29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2558</v>
      </c>
      <c r="AU189" s="18" t="s">
        <v>89</v>
      </c>
    </row>
    <row r="190" s="2" customFormat="1" ht="21.75" customHeight="1">
      <c r="A190" s="39"/>
      <c r="B190" s="40"/>
      <c r="C190" s="219" t="s">
        <v>458</v>
      </c>
      <c r="D190" s="219" t="s">
        <v>153</v>
      </c>
      <c r="E190" s="220" t="s">
        <v>2641</v>
      </c>
      <c r="F190" s="221" t="s">
        <v>2642</v>
      </c>
      <c r="G190" s="222" t="s">
        <v>388</v>
      </c>
      <c r="H190" s="223">
        <v>354</v>
      </c>
      <c r="I190" s="224"/>
      <c r="J190" s="225">
        <f>ROUND(I190*H190,2)</f>
        <v>0</v>
      </c>
      <c r="K190" s="221" t="s">
        <v>157</v>
      </c>
      <c r="L190" s="45"/>
      <c r="M190" s="226" t="s">
        <v>1</v>
      </c>
      <c r="N190" s="227" t="s">
        <v>44</v>
      </c>
      <c r="O190" s="92"/>
      <c r="P190" s="228">
        <f>O190*H190</f>
        <v>0</v>
      </c>
      <c r="Q190" s="228">
        <v>6.9999999999999994E-05</v>
      </c>
      <c r="R190" s="228">
        <f>Q190*H190</f>
        <v>0.024779999999999996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209</v>
      </c>
      <c r="AT190" s="230" t="s">
        <v>153</v>
      </c>
      <c r="AU190" s="230" t="s">
        <v>89</v>
      </c>
      <c r="AY190" s="18" t="s">
        <v>151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87</v>
      </c>
      <c r="BK190" s="231">
        <f>ROUND(I190*H190,2)</f>
        <v>0</v>
      </c>
      <c r="BL190" s="18" t="s">
        <v>209</v>
      </c>
      <c r="BM190" s="230" t="s">
        <v>2643</v>
      </c>
    </row>
    <row r="191" s="14" customFormat="1">
      <c r="A191" s="14"/>
      <c r="B191" s="243"/>
      <c r="C191" s="244"/>
      <c r="D191" s="234" t="s">
        <v>160</v>
      </c>
      <c r="E191" s="245" t="s">
        <v>1</v>
      </c>
      <c r="F191" s="246" t="s">
        <v>2644</v>
      </c>
      <c r="G191" s="244"/>
      <c r="H191" s="247">
        <v>354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160</v>
      </c>
      <c r="AU191" s="253" t="s">
        <v>89</v>
      </c>
      <c r="AV191" s="14" t="s">
        <v>89</v>
      </c>
      <c r="AW191" s="14" t="s">
        <v>34</v>
      </c>
      <c r="AX191" s="14" t="s">
        <v>87</v>
      </c>
      <c r="AY191" s="253" t="s">
        <v>151</v>
      </c>
    </row>
    <row r="192" s="2" customFormat="1" ht="21.75" customHeight="1">
      <c r="A192" s="39"/>
      <c r="B192" s="40"/>
      <c r="C192" s="219" t="s">
        <v>465</v>
      </c>
      <c r="D192" s="219" t="s">
        <v>153</v>
      </c>
      <c r="E192" s="220" t="s">
        <v>2645</v>
      </c>
      <c r="F192" s="221" t="s">
        <v>2646</v>
      </c>
      <c r="G192" s="222" t="s">
        <v>388</v>
      </c>
      <c r="H192" s="223">
        <v>167</v>
      </c>
      <c r="I192" s="224"/>
      <c r="J192" s="225">
        <f>ROUND(I192*H192,2)</f>
        <v>0</v>
      </c>
      <c r="K192" s="221" t="s">
        <v>157</v>
      </c>
      <c r="L192" s="45"/>
      <c r="M192" s="226" t="s">
        <v>1</v>
      </c>
      <c r="N192" s="227" t="s">
        <v>44</v>
      </c>
      <c r="O192" s="92"/>
      <c r="P192" s="228">
        <f>O192*H192</f>
        <v>0</v>
      </c>
      <c r="Q192" s="228">
        <v>9.0000000000000006E-05</v>
      </c>
      <c r="R192" s="228">
        <f>Q192*H192</f>
        <v>0.015030000000000002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209</v>
      </c>
      <c r="AT192" s="230" t="s">
        <v>153</v>
      </c>
      <c r="AU192" s="230" t="s">
        <v>89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87</v>
      </c>
      <c r="BK192" s="231">
        <f>ROUND(I192*H192,2)</f>
        <v>0</v>
      </c>
      <c r="BL192" s="18" t="s">
        <v>209</v>
      </c>
      <c r="BM192" s="230" t="s">
        <v>2647</v>
      </c>
    </row>
    <row r="193" s="14" customFormat="1">
      <c r="A193" s="14"/>
      <c r="B193" s="243"/>
      <c r="C193" s="244"/>
      <c r="D193" s="234" t="s">
        <v>160</v>
      </c>
      <c r="E193" s="245" t="s">
        <v>1</v>
      </c>
      <c r="F193" s="246" t="s">
        <v>2648</v>
      </c>
      <c r="G193" s="244"/>
      <c r="H193" s="247">
        <v>167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160</v>
      </c>
      <c r="AU193" s="253" t="s">
        <v>89</v>
      </c>
      <c r="AV193" s="14" t="s">
        <v>89</v>
      </c>
      <c r="AW193" s="14" t="s">
        <v>34</v>
      </c>
      <c r="AX193" s="14" t="s">
        <v>87</v>
      </c>
      <c r="AY193" s="253" t="s">
        <v>151</v>
      </c>
    </row>
    <row r="194" s="2" customFormat="1" ht="21.75" customHeight="1">
      <c r="A194" s="39"/>
      <c r="B194" s="40"/>
      <c r="C194" s="219" t="s">
        <v>471</v>
      </c>
      <c r="D194" s="219" t="s">
        <v>153</v>
      </c>
      <c r="E194" s="220" t="s">
        <v>2649</v>
      </c>
      <c r="F194" s="221" t="s">
        <v>2650</v>
      </c>
      <c r="G194" s="222" t="s">
        <v>388</v>
      </c>
      <c r="H194" s="223">
        <v>28</v>
      </c>
      <c r="I194" s="224"/>
      <c r="J194" s="225">
        <f>ROUND(I194*H194,2)</f>
        <v>0</v>
      </c>
      <c r="K194" s="221" t="s">
        <v>157</v>
      </c>
      <c r="L194" s="45"/>
      <c r="M194" s="226" t="s">
        <v>1</v>
      </c>
      <c r="N194" s="227" t="s">
        <v>44</v>
      </c>
      <c r="O194" s="92"/>
      <c r="P194" s="228">
        <f>O194*H194</f>
        <v>0</v>
      </c>
      <c r="Q194" s="228">
        <v>0.00024000000000000001</v>
      </c>
      <c r="R194" s="228">
        <f>Q194*H194</f>
        <v>0.0067200000000000003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209</v>
      </c>
      <c r="AT194" s="230" t="s">
        <v>153</v>
      </c>
      <c r="AU194" s="230" t="s">
        <v>89</v>
      </c>
      <c r="AY194" s="18" t="s">
        <v>151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87</v>
      </c>
      <c r="BK194" s="231">
        <f>ROUND(I194*H194,2)</f>
        <v>0</v>
      </c>
      <c r="BL194" s="18" t="s">
        <v>209</v>
      </c>
      <c r="BM194" s="230" t="s">
        <v>2651</v>
      </c>
    </row>
    <row r="195" s="2" customFormat="1">
      <c r="A195" s="39"/>
      <c r="B195" s="40"/>
      <c r="C195" s="219" t="s">
        <v>518</v>
      </c>
      <c r="D195" s="219" t="s">
        <v>153</v>
      </c>
      <c r="E195" s="220" t="s">
        <v>2652</v>
      </c>
      <c r="F195" s="221" t="s">
        <v>2653</v>
      </c>
      <c r="G195" s="222" t="s">
        <v>2515</v>
      </c>
      <c r="H195" s="223">
        <v>1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44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209</v>
      </c>
      <c r="AT195" s="230" t="s">
        <v>153</v>
      </c>
      <c r="AU195" s="230" t="s">
        <v>89</v>
      </c>
      <c r="AY195" s="18" t="s">
        <v>151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87</v>
      </c>
      <c r="BK195" s="231">
        <f>ROUND(I195*H195,2)</f>
        <v>0</v>
      </c>
      <c r="BL195" s="18" t="s">
        <v>209</v>
      </c>
      <c r="BM195" s="230" t="s">
        <v>2654</v>
      </c>
    </row>
    <row r="196" s="2" customFormat="1" ht="16.5" customHeight="1">
      <c r="A196" s="39"/>
      <c r="B196" s="40"/>
      <c r="C196" s="219" t="s">
        <v>524</v>
      </c>
      <c r="D196" s="219" t="s">
        <v>153</v>
      </c>
      <c r="E196" s="220" t="s">
        <v>2655</v>
      </c>
      <c r="F196" s="221" t="s">
        <v>2656</v>
      </c>
      <c r="G196" s="222" t="s">
        <v>2515</v>
      </c>
      <c r="H196" s="223">
        <v>1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44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209</v>
      </c>
      <c r="AT196" s="230" t="s">
        <v>153</v>
      </c>
      <c r="AU196" s="230" t="s">
        <v>89</v>
      </c>
      <c r="AY196" s="18" t="s">
        <v>151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87</v>
      </c>
      <c r="BK196" s="231">
        <f>ROUND(I196*H196,2)</f>
        <v>0</v>
      </c>
      <c r="BL196" s="18" t="s">
        <v>209</v>
      </c>
      <c r="BM196" s="230" t="s">
        <v>2657</v>
      </c>
    </row>
    <row r="197" s="2" customFormat="1" ht="16.5" customHeight="1">
      <c r="A197" s="39"/>
      <c r="B197" s="40"/>
      <c r="C197" s="219" t="s">
        <v>530</v>
      </c>
      <c r="D197" s="219" t="s">
        <v>153</v>
      </c>
      <c r="E197" s="220" t="s">
        <v>2658</v>
      </c>
      <c r="F197" s="221" t="s">
        <v>2659</v>
      </c>
      <c r="G197" s="222" t="s">
        <v>2515</v>
      </c>
      <c r="H197" s="223">
        <v>1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44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209</v>
      </c>
      <c r="AT197" s="230" t="s">
        <v>153</v>
      </c>
      <c r="AU197" s="230" t="s">
        <v>89</v>
      </c>
      <c r="AY197" s="18" t="s">
        <v>151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87</v>
      </c>
      <c r="BK197" s="231">
        <f>ROUND(I197*H197,2)</f>
        <v>0</v>
      </c>
      <c r="BL197" s="18" t="s">
        <v>209</v>
      </c>
      <c r="BM197" s="230" t="s">
        <v>2660</v>
      </c>
    </row>
    <row r="198" s="2" customFormat="1" ht="16.5" customHeight="1">
      <c r="A198" s="39"/>
      <c r="B198" s="40"/>
      <c r="C198" s="219" t="s">
        <v>536</v>
      </c>
      <c r="D198" s="219" t="s">
        <v>153</v>
      </c>
      <c r="E198" s="220" t="s">
        <v>2661</v>
      </c>
      <c r="F198" s="221" t="s">
        <v>2662</v>
      </c>
      <c r="G198" s="222" t="s">
        <v>2515</v>
      </c>
      <c r="H198" s="223">
        <v>3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44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209</v>
      </c>
      <c r="AT198" s="230" t="s">
        <v>153</v>
      </c>
      <c r="AU198" s="230" t="s">
        <v>89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87</v>
      </c>
      <c r="BK198" s="231">
        <f>ROUND(I198*H198,2)</f>
        <v>0</v>
      </c>
      <c r="BL198" s="18" t="s">
        <v>209</v>
      </c>
      <c r="BM198" s="230" t="s">
        <v>2663</v>
      </c>
    </row>
    <row r="199" s="2" customFormat="1" ht="16.5" customHeight="1">
      <c r="A199" s="39"/>
      <c r="B199" s="40"/>
      <c r="C199" s="219" t="s">
        <v>542</v>
      </c>
      <c r="D199" s="219" t="s">
        <v>153</v>
      </c>
      <c r="E199" s="220" t="s">
        <v>2664</v>
      </c>
      <c r="F199" s="221" t="s">
        <v>2665</v>
      </c>
      <c r="G199" s="222" t="s">
        <v>180</v>
      </c>
      <c r="H199" s="223">
        <v>0.30099999999999999</v>
      </c>
      <c r="I199" s="224"/>
      <c r="J199" s="225">
        <f>ROUND(I199*H199,2)</f>
        <v>0</v>
      </c>
      <c r="K199" s="221" t="s">
        <v>157</v>
      </c>
      <c r="L199" s="45"/>
      <c r="M199" s="226" t="s">
        <v>1</v>
      </c>
      <c r="N199" s="227" t="s">
        <v>44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209</v>
      </c>
      <c r="AT199" s="230" t="s">
        <v>153</v>
      </c>
      <c r="AU199" s="230" t="s">
        <v>89</v>
      </c>
      <c r="AY199" s="18" t="s">
        <v>151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209</v>
      </c>
      <c r="BM199" s="230" t="s">
        <v>2666</v>
      </c>
    </row>
    <row r="200" s="12" customFormat="1" ht="22.8" customHeight="1">
      <c r="A200" s="12"/>
      <c r="B200" s="203"/>
      <c r="C200" s="204"/>
      <c r="D200" s="205" t="s">
        <v>78</v>
      </c>
      <c r="E200" s="217" t="s">
        <v>2667</v>
      </c>
      <c r="F200" s="217" t="s">
        <v>2668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SUM(P201:P234)</f>
        <v>0</v>
      </c>
      <c r="Q200" s="211"/>
      <c r="R200" s="212">
        <f>SUM(R201:R234)</f>
        <v>0.1023</v>
      </c>
      <c r="S200" s="211"/>
      <c r="T200" s="213">
        <f>SUM(T201:T234)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89</v>
      </c>
      <c r="AT200" s="215" t="s">
        <v>78</v>
      </c>
      <c r="AU200" s="215" t="s">
        <v>87</v>
      </c>
      <c r="AY200" s="214" t="s">
        <v>151</v>
      </c>
      <c r="BK200" s="216">
        <f>SUM(BK201:BK234)</f>
        <v>0</v>
      </c>
    </row>
    <row r="201" s="2" customFormat="1" ht="16.5" customHeight="1">
      <c r="A201" s="39"/>
      <c r="B201" s="40"/>
      <c r="C201" s="219" t="s">
        <v>553</v>
      </c>
      <c r="D201" s="219" t="s">
        <v>153</v>
      </c>
      <c r="E201" s="220" t="s">
        <v>2669</v>
      </c>
      <c r="F201" s="221" t="s">
        <v>2670</v>
      </c>
      <c r="G201" s="222" t="s">
        <v>232</v>
      </c>
      <c r="H201" s="223">
        <v>24</v>
      </c>
      <c r="I201" s="224"/>
      <c r="J201" s="225">
        <f>ROUND(I201*H201,2)</f>
        <v>0</v>
      </c>
      <c r="K201" s="221" t="s">
        <v>157</v>
      </c>
      <c r="L201" s="45"/>
      <c r="M201" s="226" t="s">
        <v>1</v>
      </c>
      <c r="N201" s="227" t="s">
        <v>44</v>
      </c>
      <c r="O201" s="92"/>
      <c r="P201" s="228">
        <f>O201*H201</f>
        <v>0</v>
      </c>
      <c r="Q201" s="228">
        <v>0.00021000000000000001</v>
      </c>
      <c r="R201" s="228">
        <f>Q201*H201</f>
        <v>0.0050400000000000002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209</v>
      </c>
      <c r="AT201" s="230" t="s">
        <v>153</v>
      </c>
      <c r="AU201" s="230" t="s">
        <v>89</v>
      </c>
      <c r="AY201" s="18" t="s">
        <v>151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87</v>
      </c>
      <c r="BK201" s="231">
        <f>ROUND(I201*H201,2)</f>
        <v>0</v>
      </c>
      <c r="BL201" s="18" t="s">
        <v>209</v>
      </c>
      <c r="BM201" s="230" t="s">
        <v>2671</v>
      </c>
    </row>
    <row r="202" s="2" customFormat="1" ht="16.5" customHeight="1">
      <c r="A202" s="39"/>
      <c r="B202" s="40"/>
      <c r="C202" s="219" t="s">
        <v>562</v>
      </c>
      <c r="D202" s="219" t="s">
        <v>153</v>
      </c>
      <c r="E202" s="220" t="s">
        <v>2672</v>
      </c>
      <c r="F202" s="221" t="s">
        <v>2673</v>
      </c>
      <c r="G202" s="222" t="s">
        <v>232</v>
      </c>
      <c r="H202" s="223">
        <v>2</v>
      </c>
      <c r="I202" s="224"/>
      <c r="J202" s="225">
        <f>ROUND(I202*H202,2)</f>
        <v>0</v>
      </c>
      <c r="K202" s="221" t="s">
        <v>157</v>
      </c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0.00050000000000000001</v>
      </c>
      <c r="R202" s="228">
        <f>Q202*H202</f>
        <v>0.001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209</v>
      </c>
      <c r="AT202" s="230" t="s">
        <v>153</v>
      </c>
      <c r="AU202" s="230" t="s">
        <v>89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87</v>
      </c>
      <c r="BK202" s="231">
        <f>ROUND(I202*H202,2)</f>
        <v>0</v>
      </c>
      <c r="BL202" s="18" t="s">
        <v>209</v>
      </c>
      <c r="BM202" s="230" t="s">
        <v>2674</v>
      </c>
    </row>
    <row r="203" s="2" customFormat="1" ht="16.5" customHeight="1">
      <c r="A203" s="39"/>
      <c r="B203" s="40"/>
      <c r="C203" s="219" t="s">
        <v>571</v>
      </c>
      <c r="D203" s="219" t="s">
        <v>153</v>
      </c>
      <c r="E203" s="220" t="s">
        <v>2675</v>
      </c>
      <c r="F203" s="221" t="s">
        <v>2676</v>
      </c>
      <c r="G203" s="222" t="s">
        <v>232</v>
      </c>
      <c r="H203" s="223">
        <v>1</v>
      </c>
      <c r="I203" s="224"/>
      <c r="J203" s="225">
        <f>ROUND(I203*H203,2)</f>
        <v>0</v>
      </c>
      <c r="K203" s="221" t="s">
        <v>157</v>
      </c>
      <c r="L203" s="45"/>
      <c r="M203" s="226" t="s">
        <v>1</v>
      </c>
      <c r="N203" s="227" t="s">
        <v>44</v>
      </c>
      <c r="O203" s="92"/>
      <c r="P203" s="228">
        <f>O203*H203</f>
        <v>0</v>
      </c>
      <c r="Q203" s="228">
        <v>0.00069999999999999999</v>
      </c>
      <c r="R203" s="228">
        <f>Q203*H203</f>
        <v>0.00069999999999999999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209</v>
      </c>
      <c r="AT203" s="230" t="s">
        <v>153</v>
      </c>
      <c r="AU203" s="230" t="s">
        <v>89</v>
      </c>
      <c r="AY203" s="18" t="s">
        <v>151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87</v>
      </c>
      <c r="BK203" s="231">
        <f>ROUND(I203*H203,2)</f>
        <v>0</v>
      </c>
      <c r="BL203" s="18" t="s">
        <v>209</v>
      </c>
      <c r="BM203" s="230" t="s">
        <v>2677</v>
      </c>
    </row>
    <row r="204" s="2" customFormat="1" ht="16.5" customHeight="1">
      <c r="A204" s="39"/>
      <c r="B204" s="40"/>
      <c r="C204" s="219" t="s">
        <v>578</v>
      </c>
      <c r="D204" s="219" t="s">
        <v>153</v>
      </c>
      <c r="E204" s="220" t="s">
        <v>2678</v>
      </c>
      <c r="F204" s="221" t="s">
        <v>2679</v>
      </c>
      <c r="G204" s="222" t="s">
        <v>232</v>
      </c>
      <c r="H204" s="223">
        <v>7</v>
      </c>
      <c r="I204" s="224"/>
      <c r="J204" s="225">
        <f>ROUND(I204*H204,2)</f>
        <v>0</v>
      </c>
      <c r="K204" s="221" t="s">
        <v>157</v>
      </c>
      <c r="L204" s="45"/>
      <c r="M204" s="226" t="s">
        <v>1</v>
      </c>
      <c r="N204" s="227" t="s">
        <v>44</v>
      </c>
      <c r="O204" s="92"/>
      <c r="P204" s="228">
        <f>O204*H204</f>
        <v>0</v>
      </c>
      <c r="Q204" s="228">
        <v>0.00107</v>
      </c>
      <c r="R204" s="228">
        <f>Q204*H204</f>
        <v>0.0074900000000000001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209</v>
      </c>
      <c r="AT204" s="230" t="s">
        <v>153</v>
      </c>
      <c r="AU204" s="230" t="s">
        <v>89</v>
      </c>
      <c r="AY204" s="18" t="s">
        <v>151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87</v>
      </c>
      <c r="BK204" s="231">
        <f>ROUND(I204*H204,2)</f>
        <v>0</v>
      </c>
      <c r="BL204" s="18" t="s">
        <v>209</v>
      </c>
      <c r="BM204" s="230" t="s">
        <v>2680</v>
      </c>
    </row>
    <row r="205" s="2" customFormat="1" ht="16.5" customHeight="1">
      <c r="A205" s="39"/>
      <c r="B205" s="40"/>
      <c r="C205" s="219" t="s">
        <v>589</v>
      </c>
      <c r="D205" s="219" t="s">
        <v>153</v>
      </c>
      <c r="E205" s="220" t="s">
        <v>2681</v>
      </c>
      <c r="F205" s="221" t="s">
        <v>2682</v>
      </c>
      <c r="G205" s="222" t="s">
        <v>232</v>
      </c>
      <c r="H205" s="223">
        <v>4</v>
      </c>
      <c r="I205" s="224"/>
      <c r="J205" s="225">
        <f>ROUND(I205*H205,2)</f>
        <v>0</v>
      </c>
      <c r="K205" s="221" t="s">
        <v>157</v>
      </c>
      <c r="L205" s="45"/>
      <c r="M205" s="226" t="s">
        <v>1</v>
      </c>
      <c r="N205" s="227" t="s">
        <v>44</v>
      </c>
      <c r="O205" s="92"/>
      <c r="P205" s="228">
        <f>O205*H205</f>
        <v>0</v>
      </c>
      <c r="Q205" s="228">
        <v>0.00022000000000000001</v>
      </c>
      <c r="R205" s="228">
        <f>Q205*H205</f>
        <v>0.00088000000000000003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209</v>
      </c>
      <c r="AT205" s="230" t="s">
        <v>153</v>
      </c>
      <c r="AU205" s="230" t="s">
        <v>89</v>
      </c>
      <c r="AY205" s="18" t="s">
        <v>151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87</v>
      </c>
      <c r="BK205" s="231">
        <f>ROUND(I205*H205,2)</f>
        <v>0</v>
      </c>
      <c r="BL205" s="18" t="s">
        <v>209</v>
      </c>
      <c r="BM205" s="230" t="s">
        <v>2683</v>
      </c>
    </row>
    <row r="206" s="2" customFormat="1">
      <c r="A206" s="39"/>
      <c r="B206" s="40"/>
      <c r="C206" s="41"/>
      <c r="D206" s="234" t="s">
        <v>2558</v>
      </c>
      <c r="E206" s="41"/>
      <c r="F206" s="294" t="s">
        <v>2684</v>
      </c>
      <c r="G206" s="41"/>
      <c r="H206" s="41"/>
      <c r="I206" s="295"/>
      <c r="J206" s="41"/>
      <c r="K206" s="41"/>
      <c r="L206" s="45"/>
      <c r="M206" s="296"/>
      <c r="N206" s="29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2558</v>
      </c>
      <c r="AU206" s="18" t="s">
        <v>89</v>
      </c>
    </row>
    <row r="207" s="2" customFormat="1" ht="16.5" customHeight="1">
      <c r="A207" s="39"/>
      <c r="B207" s="40"/>
      <c r="C207" s="219" t="s">
        <v>593</v>
      </c>
      <c r="D207" s="219" t="s">
        <v>153</v>
      </c>
      <c r="E207" s="220" t="s">
        <v>2685</v>
      </c>
      <c r="F207" s="221" t="s">
        <v>2686</v>
      </c>
      <c r="G207" s="222" t="s">
        <v>232</v>
      </c>
      <c r="H207" s="223">
        <v>18</v>
      </c>
      <c r="I207" s="224"/>
      <c r="J207" s="225">
        <f>ROUND(I207*H207,2)</f>
        <v>0</v>
      </c>
      <c r="K207" s="221" t="s">
        <v>157</v>
      </c>
      <c r="L207" s="45"/>
      <c r="M207" s="226" t="s">
        <v>1</v>
      </c>
      <c r="N207" s="227" t="s">
        <v>44</v>
      </c>
      <c r="O207" s="92"/>
      <c r="P207" s="228">
        <f>O207*H207</f>
        <v>0</v>
      </c>
      <c r="Q207" s="228">
        <v>0.00024000000000000001</v>
      </c>
      <c r="R207" s="228">
        <f>Q207*H207</f>
        <v>0.0043200000000000001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209</v>
      </c>
      <c r="AT207" s="230" t="s">
        <v>153</v>
      </c>
      <c r="AU207" s="230" t="s">
        <v>89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87</v>
      </c>
      <c r="BK207" s="231">
        <f>ROUND(I207*H207,2)</f>
        <v>0</v>
      </c>
      <c r="BL207" s="18" t="s">
        <v>209</v>
      </c>
      <c r="BM207" s="230" t="s">
        <v>2687</v>
      </c>
    </row>
    <row r="208" s="2" customFormat="1" ht="16.5" customHeight="1">
      <c r="A208" s="39"/>
      <c r="B208" s="40"/>
      <c r="C208" s="219" t="s">
        <v>601</v>
      </c>
      <c r="D208" s="219" t="s">
        <v>153</v>
      </c>
      <c r="E208" s="220" t="s">
        <v>2688</v>
      </c>
      <c r="F208" s="221" t="s">
        <v>2689</v>
      </c>
      <c r="G208" s="222" t="s">
        <v>232</v>
      </c>
      <c r="H208" s="223">
        <v>1</v>
      </c>
      <c r="I208" s="224"/>
      <c r="J208" s="225">
        <f>ROUND(I208*H208,2)</f>
        <v>0</v>
      </c>
      <c r="K208" s="221" t="s">
        <v>157</v>
      </c>
      <c r="L208" s="45"/>
      <c r="M208" s="226" t="s">
        <v>1</v>
      </c>
      <c r="N208" s="227" t="s">
        <v>44</v>
      </c>
      <c r="O208" s="92"/>
      <c r="P208" s="228">
        <f>O208*H208</f>
        <v>0</v>
      </c>
      <c r="Q208" s="228">
        <v>0.00012999999999999999</v>
      </c>
      <c r="R208" s="228">
        <f>Q208*H208</f>
        <v>0.00012999999999999999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209</v>
      </c>
      <c r="AT208" s="230" t="s">
        <v>153</v>
      </c>
      <c r="AU208" s="230" t="s">
        <v>89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87</v>
      </c>
      <c r="BK208" s="231">
        <f>ROUND(I208*H208,2)</f>
        <v>0</v>
      </c>
      <c r="BL208" s="18" t="s">
        <v>209</v>
      </c>
      <c r="BM208" s="230" t="s">
        <v>2690</v>
      </c>
    </row>
    <row r="209" s="2" customFormat="1" ht="16.5" customHeight="1">
      <c r="A209" s="39"/>
      <c r="B209" s="40"/>
      <c r="C209" s="219" t="s">
        <v>606</v>
      </c>
      <c r="D209" s="219" t="s">
        <v>153</v>
      </c>
      <c r="E209" s="220" t="s">
        <v>2691</v>
      </c>
      <c r="F209" s="221" t="s">
        <v>2692</v>
      </c>
      <c r="G209" s="222" t="s">
        <v>232</v>
      </c>
      <c r="H209" s="223">
        <v>1</v>
      </c>
      <c r="I209" s="224"/>
      <c r="J209" s="225">
        <f>ROUND(I209*H209,2)</f>
        <v>0</v>
      </c>
      <c r="K209" s="221" t="s">
        <v>157</v>
      </c>
      <c r="L209" s="45"/>
      <c r="M209" s="226" t="s">
        <v>1</v>
      </c>
      <c r="N209" s="227" t="s">
        <v>44</v>
      </c>
      <c r="O209" s="92"/>
      <c r="P209" s="228">
        <f>O209*H209</f>
        <v>0</v>
      </c>
      <c r="Q209" s="228">
        <v>0.00051999999999999995</v>
      </c>
      <c r="R209" s="228">
        <f>Q209*H209</f>
        <v>0.00051999999999999995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209</v>
      </c>
      <c r="AT209" s="230" t="s">
        <v>153</v>
      </c>
      <c r="AU209" s="230" t="s">
        <v>89</v>
      </c>
      <c r="AY209" s="18" t="s">
        <v>151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87</v>
      </c>
      <c r="BK209" s="231">
        <f>ROUND(I209*H209,2)</f>
        <v>0</v>
      </c>
      <c r="BL209" s="18" t="s">
        <v>209</v>
      </c>
      <c r="BM209" s="230" t="s">
        <v>2693</v>
      </c>
    </row>
    <row r="210" s="2" customFormat="1" ht="16.5" customHeight="1">
      <c r="A210" s="39"/>
      <c r="B210" s="40"/>
      <c r="C210" s="219" t="s">
        <v>615</v>
      </c>
      <c r="D210" s="219" t="s">
        <v>153</v>
      </c>
      <c r="E210" s="220" t="s">
        <v>2694</v>
      </c>
      <c r="F210" s="221" t="s">
        <v>2695</v>
      </c>
      <c r="G210" s="222" t="s">
        <v>1112</v>
      </c>
      <c r="H210" s="223">
        <v>1</v>
      </c>
      <c r="I210" s="224"/>
      <c r="J210" s="225">
        <f>ROUND(I210*H210,2)</f>
        <v>0</v>
      </c>
      <c r="K210" s="221" t="s">
        <v>157</v>
      </c>
      <c r="L210" s="45"/>
      <c r="M210" s="226" t="s">
        <v>1</v>
      </c>
      <c r="N210" s="227" t="s">
        <v>44</v>
      </c>
      <c r="O210" s="92"/>
      <c r="P210" s="228">
        <f>O210*H210</f>
        <v>0</v>
      </c>
      <c r="Q210" s="228">
        <v>0.0047800000000000004</v>
      </c>
      <c r="R210" s="228">
        <f>Q210*H210</f>
        <v>0.0047800000000000004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209</v>
      </c>
      <c r="AT210" s="230" t="s">
        <v>153</v>
      </c>
      <c r="AU210" s="230" t="s">
        <v>89</v>
      </c>
      <c r="AY210" s="18" t="s">
        <v>151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87</v>
      </c>
      <c r="BK210" s="231">
        <f>ROUND(I210*H210,2)</f>
        <v>0</v>
      </c>
      <c r="BL210" s="18" t="s">
        <v>209</v>
      </c>
      <c r="BM210" s="230" t="s">
        <v>2696</v>
      </c>
    </row>
    <row r="211" s="2" customFormat="1" ht="16.5" customHeight="1">
      <c r="A211" s="39"/>
      <c r="B211" s="40"/>
      <c r="C211" s="219" t="s">
        <v>621</v>
      </c>
      <c r="D211" s="219" t="s">
        <v>153</v>
      </c>
      <c r="E211" s="220" t="s">
        <v>2697</v>
      </c>
      <c r="F211" s="221" t="s">
        <v>2698</v>
      </c>
      <c r="G211" s="222" t="s">
        <v>1112</v>
      </c>
      <c r="H211" s="223">
        <v>2</v>
      </c>
      <c r="I211" s="224"/>
      <c r="J211" s="225">
        <f>ROUND(I211*H211,2)</f>
        <v>0</v>
      </c>
      <c r="K211" s="221" t="s">
        <v>157</v>
      </c>
      <c r="L211" s="45"/>
      <c r="M211" s="226" t="s">
        <v>1</v>
      </c>
      <c r="N211" s="227" t="s">
        <v>44</v>
      </c>
      <c r="O211" s="92"/>
      <c r="P211" s="228">
        <f>O211*H211</f>
        <v>0</v>
      </c>
      <c r="Q211" s="228">
        <v>0.0082900000000000005</v>
      </c>
      <c r="R211" s="228">
        <f>Q211*H211</f>
        <v>0.016580000000000001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209</v>
      </c>
      <c r="AT211" s="230" t="s">
        <v>153</v>
      </c>
      <c r="AU211" s="230" t="s">
        <v>89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87</v>
      </c>
      <c r="BK211" s="231">
        <f>ROUND(I211*H211,2)</f>
        <v>0</v>
      </c>
      <c r="BL211" s="18" t="s">
        <v>209</v>
      </c>
      <c r="BM211" s="230" t="s">
        <v>2699</v>
      </c>
    </row>
    <row r="212" s="2" customFormat="1" ht="16.5" customHeight="1">
      <c r="A212" s="39"/>
      <c r="B212" s="40"/>
      <c r="C212" s="219" t="s">
        <v>627</v>
      </c>
      <c r="D212" s="219" t="s">
        <v>153</v>
      </c>
      <c r="E212" s="220" t="s">
        <v>2700</v>
      </c>
      <c r="F212" s="221" t="s">
        <v>2701</v>
      </c>
      <c r="G212" s="222" t="s">
        <v>1112</v>
      </c>
      <c r="H212" s="223">
        <v>1</v>
      </c>
      <c r="I212" s="224"/>
      <c r="J212" s="225">
        <f>ROUND(I212*H212,2)</f>
        <v>0</v>
      </c>
      <c r="K212" s="221" t="s">
        <v>157</v>
      </c>
      <c r="L212" s="45"/>
      <c r="M212" s="226" t="s">
        <v>1</v>
      </c>
      <c r="N212" s="227" t="s">
        <v>44</v>
      </c>
      <c r="O212" s="92"/>
      <c r="P212" s="228">
        <f>O212*H212</f>
        <v>0</v>
      </c>
      <c r="Q212" s="228">
        <v>0.01155</v>
      </c>
      <c r="R212" s="228">
        <f>Q212*H212</f>
        <v>0.01155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209</v>
      </c>
      <c r="AT212" s="230" t="s">
        <v>153</v>
      </c>
      <c r="AU212" s="230" t="s">
        <v>89</v>
      </c>
      <c r="AY212" s="18" t="s">
        <v>151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87</v>
      </c>
      <c r="BK212" s="231">
        <f>ROUND(I212*H212,2)</f>
        <v>0</v>
      </c>
      <c r="BL212" s="18" t="s">
        <v>209</v>
      </c>
      <c r="BM212" s="230" t="s">
        <v>2702</v>
      </c>
    </row>
    <row r="213" s="2" customFormat="1" ht="16.5" customHeight="1">
      <c r="A213" s="39"/>
      <c r="B213" s="40"/>
      <c r="C213" s="219" t="s">
        <v>635</v>
      </c>
      <c r="D213" s="219" t="s">
        <v>153</v>
      </c>
      <c r="E213" s="220" t="s">
        <v>2703</v>
      </c>
      <c r="F213" s="221" t="s">
        <v>2704</v>
      </c>
      <c r="G213" s="222" t="s">
        <v>1112</v>
      </c>
      <c r="H213" s="223">
        <v>1</v>
      </c>
      <c r="I213" s="224"/>
      <c r="J213" s="225">
        <f>ROUND(I213*H213,2)</f>
        <v>0</v>
      </c>
      <c r="K213" s="221" t="s">
        <v>157</v>
      </c>
      <c r="L213" s="45"/>
      <c r="M213" s="226" t="s">
        <v>1</v>
      </c>
      <c r="N213" s="227" t="s">
        <v>44</v>
      </c>
      <c r="O213" s="92"/>
      <c r="P213" s="228">
        <f>O213*H213</f>
        <v>0</v>
      </c>
      <c r="Q213" s="228">
        <v>0.01371</v>
      </c>
      <c r="R213" s="228">
        <f>Q213*H213</f>
        <v>0.01371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209</v>
      </c>
      <c r="AT213" s="230" t="s">
        <v>153</v>
      </c>
      <c r="AU213" s="230" t="s">
        <v>89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87</v>
      </c>
      <c r="BK213" s="231">
        <f>ROUND(I213*H213,2)</f>
        <v>0</v>
      </c>
      <c r="BL213" s="18" t="s">
        <v>209</v>
      </c>
      <c r="BM213" s="230" t="s">
        <v>2705</v>
      </c>
    </row>
    <row r="214" s="2" customFormat="1" ht="16.5" customHeight="1">
      <c r="A214" s="39"/>
      <c r="B214" s="40"/>
      <c r="C214" s="219" t="s">
        <v>649</v>
      </c>
      <c r="D214" s="219" t="s">
        <v>153</v>
      </c>
      <c r="E214" s="220" t="s">
        <v>2706</v>
      </c>
      <c r="F214" s="221" t="s">
        <v>2707</v>
      </c>
      <c r="G214" s="222" t="s">
        <v>232</v>
      </c>
      <c r="H214" s="223">
        <v>1</v>
      </c>
      <c r="I214" s="224"/>
      <c r="J214" s="225">
        <f>ROUND(I214*H214,2)</f>
        <v>0</v>
      </c>
      <c r="K214" s="221" t="s">
        <v>157</v>
      </c>
      <c r="L214" s="45"/>
      <c r="M214" s="226" t="s">
        <v>1</v>
      </c>
      <c r="N214" s="227" t="s">
        <v>44</v>
      </c>
      <c r="O214" s="92"/>
      <c r="P214" s="228">
        <f>O214*H214</f>
        <v>0</v>
      </c>
      <c r="Q214" s="228">
        <v>6.0000000000000002E-05</v>
      </c>
      <c r="R214" s="228">
        <f>Q214*H214</f>
        <v>6.0000000000000002E-05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209</v>
      </c>
      <c r="AT214" s="230" t="s">
        <v>153</v>
      </c>
      <c r="AU214" s="230" t="s">
        <v>89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87</v>
      </c>
      <c r="BK214" s="231">
        <f>ROUND(I214*H214,2)</f>
        <v>0</v>
      </c>
      <c r="BL214" s="18" t="s">
        <v>209</v>
      </c>
      <c r="BM214" s="230" t="s">
        <v>2708</v>
      </c>
    </row>
    <row r="215" s="13" customFormat="1">
      <c r="A215" s="13"/>
      <c r="B215" s="232"/>
      <c r="C215" s="233"/>
      <c r="D215" s="234" t="s">
        <v>160</v>
      </c>
      <c r="E215" s="235" t="s">
        <v>1</v>
      </c>
      <c r="F215" s="236" t="s">
        <v>2709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160</v>
      </c>
      <c r="AU215" s="242" t="s">
        <v>89</v>
      </c>
      <c r="AV215" s="13" t="s">
        <v>87</v>
      </c>
      <c r="AW215" s="13" t="s">
        <v>34</v>
      </c>
      <c r="AX215" s="13" t="s">
        <v>79</v>
      </c>
      <c r="AY215" s="242" t="s">
        <v>151</v>
      </c>
    </row>
    <row r="216" s="14" customFormat="1">
      <c r="A216" s="14"/>
      <c r="B216" s="243"/>
      <c r="C216" s="244"/>
      <c r="D216" s="234" t="s">
        <v>160</v>
      </c>
      <c r="E216" s="245" t="s">
        <v>1</v>
      </c>
      <c r="F216" s="246" t="s">
        <v>87</v>
      </c>
      <c r="G216" s="244"/>
      <c r="H216" s="247">
        <v>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160</v>
      </c>
      <c r="AU216" s="253" t="s">
        <v>89</v>
      </c>
      <c r="AV216" s="14" t="s">
        <v>89</v>
      </c>
      <c r="AW216" s="14" t="s">
        <v>34</v>
      </c>
      <c r="AX216" s="14" t="s">
        <v>87</v>
      </c>
      <c r="AY216" s="253" t="s">
        <v>151</v>
      </c>
    </row>
    <row r="217" s="2" customFormat="1">
      <c r="A217" s="39"/>
      <c r="B217" s="40"/>
      <c r="C217" s="219" t="s">
        <v>656</v>
      </c>
      <c r="D217" s="219" t="s">
        <v>153</v>
      </c>
      <c r="E217" s="220" t="s">
        <v>2710</v>
      </c>
      <c r="F217" s="221" t="s">
        <v>2711</v>
      </c>
      <c r="G217" s="222" t="s">
        <v>232</v>
      </c>
      <c r="H217" s="223">
        <v>1</v>
      </c>
      <c r="I217" s="224"/>
      <c r="J217" s="225">
        <f>ROUND(I217*H217,2)</f>
        <v>0</v>
      </c>
      <c r="K217" s="221" t="s">
        <v>1</v>
      </c>
      <c r="L217" s="45"/>
      <c r="M217" s="226" t="s">
        <v>1</v>
      </c>
      <c r="N217" s="227" t="s">
        <v>44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209</v>
      </c>
      <c r="AT217" s="230" t="s">
        <v>153</v>
      </c>
      <c r="AU217" s="230" t="s">
        <v>89</v>
      </c>
      <c r="AY217" s="18" t="s">
        <v>151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87</v>
      </c>
      <c r="BK217" s="231">
        <f>ROUND(I217*H217,2)</f>
        <v>0</v>
      </c>
      <c r="BL217" s="18" t="s">
        <v>209</v>
      </c>
      <c r="BM217" s="230" t="s">
        <v>2712</v>
      </c>
    </row>
    <row r="218" s="2" customFormat="1" ht="16.5" customHeight="1">
      <c r="A218" s="39"/>
      <c r="B218" s="40"/>
      <c r="C218" s="219" t="s">
        <v>662</v>
      </c>
      <c r="D218" s="219" t="s">
        <v>153</v>
      </c>
      <c r="E218" s="220" t="s">
        <v>2713</v>
      </c>
      <c r="F218" s="221" t="s">
        <v>2714</v>
      </c>
      <c r="G218" s="222" t="s">
        <v>232</v>
      </c>
      <c r="H218" s="223">
        <v>2</v>
      </c>
      <c r="I218" s="224"/>
      <c r="J218" s="225">
        <f>ROUND(I218*H218,2)</f>
        <v>0</v>
      </c>
      <c r="K218" s="221" t="s">
        <v>157</v>
      </c>
      <c r="L218" s="45"/>
      <c r="M218" s="226" t="s">
        <v>1</v>
      </c>
      <c r="N218" s="227" t="s">
        <v>44</v>
      </c>
      <c r="O218" s="92"/>
      <c r="P218" s="228">
        <f>O218*H218</f>
        <v>0</v>
      </c>
      <c r="Q218" s="228">
        <v>0.00010000000000000001</v>
      </c>
      <c r="R218" s="228">
        <f>Q218*H218</f>
        <v>0.00020000000000000001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209</v>
      </c>
      <c r="AT218" s="230" t="s">
        <v>153</v>
      </c>
      <c r="AU218" s="230" t="s">
        <v>89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87</v>
      </c>
      <c r="BK218" s="231">
        <f>ROUND(I218*H218,2)</f>
        <v>0</v>
      </c>
      <c r="BL218" s="18" t="s">
        <v>209</v>
      </c>
      <c r="BM218" s="230" t="s">
        <v>2715</v>
      </c>
    </row>
    <row r="219" s="13" customFormat="1">
      <c r="A219" s="13"/>
      <c r="B219" s="232"/>
      <c r="C219" s="233"/>
      <c r="D219" s="234" t="s">
        <v>160</v>
      </c>
      <c r="E219" s="235" t="s">
        <v>1</v>
      </c>
      <c r="F219" s="236" t="s">
        <v>2709</v>
      </c>
      <c r="G219" s="233"/>
      <c r="H219" s="235" t="s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160</v>
      </c>
      <c r="AU219" s="242" t="s">
        <v>89</v>
      </c>
      <c r="AV219" s="13" t="s">
        <v>87</v>
      </c>
      <c r="AW219" s="13" t="s">
        <v>34</v>
      </c>
      <c r="AX219" s="13" t="s">
        <v>79</v>
      </c>
      <c r="AY219" s="242" t="s">
        <v>151</v>
      </c>
    </row>
    <row r="220" s="14" customFormat="1">
      <c r="A220" s="14"/>
      <c r="B220" s="243"/>
      <c r="C220" s="244"/>
      <c r="D220" s="234" t="s">
        <v>160</v>
      </c>
      <c r="E220" s="245" t="s">
        <v>1</v>
      </c>
      <c r="F220" s="246" t="s">
        <v>89</v>
      </c>
      <c r="G220" s="244"/>
      <c r="H220" s="247">
        <v>2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160</v>
      </c>
      <c r="AU220" s="253" t="s">
        <v>89</v>
      </c>
      <c r="AV220" s="14" t="s">
        <v>89</v>
      </c>
      <c r="AW220" s="14" t="s">
        <v>34</v>
      </c>
      <c r="AX220" s="14" t="s">
        <v>87</v>
      </c>
      <c r="AY220" s="253" t="s">
        <v>151</v>
      </c>
    </row>
    <row r="221" s="2" customFormat="1">
      <c r="A221" s="39"/>
      <c r="B221" s="40"/>
      <c r="C221" s="219" t="s">
        <v>669</v>
      </c>
      <c r="D221" s="219" t="s">
        <v>153</v>
      </c>
      <c r="E221" s="220" t="s">
        <v>2716</v>
      </c>
      <c r="F221" s="221" t="s">
        <v>2717</v>
      </c>
      <c r="G221" s="222" t="s">
        <v>232</v>
      </c>
      <c r="H221" s="223">
        <v>2</v>
      </c>
      <c r="I221" s="224"/>
      <c r="J221" s="225">
        <f>ROUND(I221*H221,2)</f>
        <v>0</v>
      </c>
      <c r="K221" s="221" t="s">
        <v>1</v>
      </c>
      <c r="L221" s="45"/>
      <c r="M221" s="226" t="s">
        <v>1</v>
      </c>
      <c r="N221" s="227" t="s">
        <v>44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209</v>
      </c>
      <c r="AT221" s="230" t="s">
        <v>153</v>
      </c>
      <c r="AU221" s="230" t="s">
        <v>89</v>
      </c>
      <c r="AY221" s="18" t="s">
        <v>151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87</v>
      </c>
      <c r="BK221" s="231">
        <f>ROUND(I221*H221,2)</f>
        <v>0</v>
      </c>
      <c r="BL221" s="18" t="s">
        <v>209</v>
      </c>
      <c r="BM221" s="230" t="s">
        <v>2718</v>
      </c>
    </row>
    <row r="222" s="2" customFormat="1" ht="16.5" customHeight="1">
      <c r="A222" s="39"/>
      <c r="B222" s="40"/>
      <c r="C222" s="219" t="s">
        <v>676</v>
      </c>
      <c r="D222" s="219" t="s">
        <v>153</v>
      </c>
      <c r="E222" s="220" t="s">
        <v>2719</v>
      </c>
      <c r="F222" s="221" t="s">
        <v>2720</v>
      </c>
      <c r="G222" s="222" t="s">
        <v>232</v>
      </c>
      <c r="H222" s="223">
        <v>1</v>
      </c>
      <c r="I222" s="224"/>
      <c r="J222" s="225">
        <f>ROUND(I222*H222,2)</f>
        <v>0</v>
      </c>
      <c r="K222" s="221" t="s">
        <v>157</v>
      </c>
      <c r="L222" s="45"/>
      <c r="M222" s="226" t="s">
        <v>1</v>
      </c>
      <c r="N222" s="227" t="s">
        <v>44</v>
      </c>
      <c r="O222" s="92"/>
      <c r="P222" s="228">
        <f>O222*H222</f>
        <v>0</v>
      </c>
      <c r="Q222" s="228">
        <v>0.00013999999999999999</v>
      </c>
      <c r="R222" s="228">
        <f>Q222*H222</f>
        <v>0.00013999999999999999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209</v>
      </c>
      <c r="AT222" s="230" t="s">
        <v>153</v>
      </c>
      <c r="AU222" s="230" t="s">
        <v>89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87</v>
      </c>
      <c r="BK222" s="231">
        <f>ROUND(I222*H222,2)</f>
        <v>0</v>
      </c>
      <c r="BL222" s="18" t="s">
        <v>209</v>
      </c>
      <c r="BM222" s="230" t="s">
        <v>2721</v>
      </c>
    </row>
    <row r="223" s="13" customFormat="1">
      <c r="A223" s="13"/>
      <c r="B223" s="232"/>
      <c r="C223" s="233"/>
      <c r="D223" s="234" t="s">
        <v>160</v>
      </c>
      <c r="E223" s="235" t="s">
        <v>1</v>
      </c>
      <c r="F223" s="236" t="s">
        <v>2709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160</v>
      </c>
      <c r="AU223" s="242" t="s">
        <v>89</v>
      </c>
      <c r="AV223" s="13" t="s">
        <v>87</v>
      </c>
      <c r="AW223" s="13" t="s">
        <v>34</v>
      </c>
      <c r="AX223" s="13" t="s">
        <v>79</v>
      </c>
      <c r="AY223" s="242" t="s">
        <v>151</v>
      </c>
    </row>
    <row r="224" s="14" customFormat="1">
      <c r="A224" s="14"/>
      <c r="B224" s="243"/>
      <c r="C224" s="244"/>
      <c r="D224" s="234" t="s">
        <v>160</v>
      </c>
      <c r="E224" s="245" t="s">
        <v>1</v>
      </c>
      <c r="F224" s="246" t="s">
        <v>87</v>
      </c>
      <c r="G224" s="244"/>
      <c r="H224" s="247">
        <v>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160</v>
      </c>
      <c r="AU224" s="253" t="s">
        <v>89</v>
      </c>
      <c r="AV224" s="14" t="s">
        <v>89</v>
      </c>
      <c r="AW224" s="14" t="s">
        <v>34</v>
      </c>
      <c r="AX224" s="14" t="s">
        <v>87</v>
      </c>
      <c r="AY224" s="253" t="s">
        <v>151</v>
      </c>
    </row>
    <row r="225" s="2" customFormat="1">
      <c r="A225" s="39"/>
      <c r="B225" s="40"/>
      <c r="C225" s="219" t="s">
        <v>703</v>
      </c>
      <c r="D225" s="219" t="s">
        <v>153</v>
      </c>
      <c r="E225" s="220" t="s">
        <v>2722</v>
      </c>
      <c r="F225" s="221" t="s">
        <v>2723</v>
      </c>
      <c r="G225" s="222" t="s">
        <v>232</v>
      </c>
      <c r="H225" s="223">
        <v>1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44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209</v>
      </c>
      <c r="AT225" s="230" t="s">
        <v>153</v>
      </c>
      <c r="AU225" s="230" t="s">
        <v>89</v>
      </c>
      <c r="AY225" s="18" t="s">
        <v>151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87</v>
      </c>
      <c r="BK225" s="231">
        <f>ROUND(I225*H225,2)</f>
        <v>0</v>
      </c>
      <c r="BL225" s="18" t="s">
        <v>209</v>
      </c>
      <c r="BM225" s="230" t="s">
        <v>2724</v>
      </c>
    </row>
    <row r="226" s="2" customFormat="1" ht="16.5" customHeight="1">
      <c r="A226" s="39"/>
      <c r="B226" s="40"/>
      <c r="C226" s="219" t="s">
        <v>710</v>
      </c>
      <c r="D226" s="219" t="s">
        <v>153</v>
      </c>
      <c r="E226" s="220" t="s">
        <v>2725</v>
      </c>
      <c r="F226" s="221" t="s">
        <v>2726</v>
      </c>
      <c r="G226" s="222" t="s">
        <v>232</v>
      </c>
      <c r="H226" s="223">
        <v>4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44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209</v>
      </c>
      <c r="AT226" s="230" t="s">
        <v>153</v>
      </c>
      <c r="AU226" s="230" t="s">
        <v>89</v>
      </c>
      <c r="AY226" s="18" t="s">
        <v>151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87</v>
      </c>
      <c r="BK226" s="231">
        <f>ROUND(I226*H226,2)</f>
        <v>0</v>
      </c>
      <c r="BL226" s="18" t="s">
        <v>209</v>
      </c>
      <c r="BM226" s="230" t="s">
        <v>2727</v>
      </c>
    </row>
    <row r="227" s="2" customFormat="1" ht="16.5" customHeight="1">
      <c r="A227" s="39"/>
      <c r="B227" s="40"/>
      <c r="C227" s="219" t="s">
        <v>717</v>
      </c>
      <c r="D227" s="219" t="s">
        <v>153</v>
      </c>
      <c r="E227" s="220" t="s">
        <v>2728</v>
      </c>
      <c r="F227" s="221" t="s">
        <v>2729</v>
      </c>
      <c r="G227" s="222" t="s">
        <v>232</v>
      </c>
      <c r="H227" s="223">
        <v>47</v>
      </c>
      <c r="I227" s="224"/>
      <c r="J227" s="225">
        <f>ROUND(I227*H227,2)</f>
        <v>0</v>
      </c>
      <c r="K227" s="221" t="s">
        <v>157</v>
      </c>
      <c r="L227" s="45"/>
      <c r="M227" s="226" t="s">
        <v>1</v>
      </c>
      <c r="N227" s="227" t="s">
        <v>44</v>
      </c>
      <c r="O227" s="92"/>
      <c r="P227" s="228">
        <f>O227*H227</f>
        <v>0</v>
      </c>
      <c r="Q227" s="228">
        <v>0.00013999999999999999</v>
      </c>
      <c r="R227" s="228">
        <f>Q227*H227</f>
        <v>0.006579999999999999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209</v>
      </c>
      <c r="AT227" s="230" t="s">
        <v>153</v>
      </c>
      <c r="AU227" s="230" t="s">
        <v>89</v>
      </c>
      <c r="AY227" s="18" t="s">
        <v>151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87</v>
      </c>
      <c r="BK227" s="231">
        <f>ROUND(I227*H227,2)</f>
        <v>0</v>
      </c>
      <c r="BL227" s="18" t="s">
        <v>209</v>
      </c>
      <c r="BM227" s="230" t="s">
        <v>2730</v>
      </c>
    </row>
    <row r="228" s="2" customFormat="1" ht="16.5" customHeight="1">
      <c r="A228" s="39"/>
      <c r="B228" s="40"/>
      <c r="C228" s="219" t="s">
        <v>317</v>
      </c>
      <c r="D228" s="219" t="s">
        <v>153</v>
      </c>
      <c r="E228" s="220" t="s">
        <v>2731</v>
      </c>
      <c r="F228" s="221" t="s">
        <v>2732</v>
      </c>
      <c r="G228" s="222" t="s">
        <v>1112</v>
      </c>
      <c r="H228" s="223">
        <v>2</v>
      </c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44</v>
      </c>
      <c r="O228" s="92"/>
      <c r="P228" s="228">
        <f>O228*H228</f>
        <v>0</v>
      </c>
      <c r="Q228" s="228">
        <v>0.00027</v>
      </c>
      <c r="R228" s="228">
        <f>Q228*H228</f>
        <v>0.00054000000000000001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209</v>
      </c>
      <c r="AT228" s="230" t="s">
        <v>153</v>
      </c>
      <c r="AU228" s="230" t="s">
        <v>89</v>
      </c>
      <c r="AY228" s="18" t="s">
        <v>151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87</v>
      </c>
      <c r="BK228" s="231">
        <f>ROUND(I228*H228,2)</f>
        <v>0</v>
      </c>
      <c r="BL228" s="18" t="s">
        <v>209</v>
      </c>
      <c r="BM228" s="230" t="s">
        <v>2733</v>
      </c>
    </row>
    <row r="229" s="2" customFormat="1" ht="16.5" customHeight="1">
      <c r="A229" s="39"/>
      <c r="B229" s="40"/>
      <c r="C229" s="219" t="s">
        <v>414</v>
      </c>
      <c r="D229" s="219" t="s">
        <v>153</v>
      </c>
      <c r="E229" s="220" t="s">
        <v>2734</v>
      </c>
      <c r="F229" s="221" t="s">
        <v>2735</v>
      </c>
      <c r="G229" s="222" t="s">
        <v>232</v>
      </c>
      <c r="H229" s="223">
        <v>1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44</v>
      </c>
      <c r="O229" s="92"/>
      <c r="P229" s="228">
        <f>O229*H229</f>
        <v>0</v>
      </c>
      <c r="Q229" s="228">
        <v>0.00027</v>
      </c>
      <c r="R229" s="228">
        <f>Q229*H229</f>
        <v>0.00027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209</v>
      </c>
      <c r="AT229" s="230" t="s">
        <v>153</v>
      </c>
      <c r="AU229" s="230" t="s">
        <v>89</v>
      </c>
      <c r="AY229" s="18" t="s">
        <v>151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87</v>
      </c>
      <c r="BK229" s="231">
        <f>ROUND(I229*H229,2)</f>
        <v>0</v>
      </c>
      <c r="BL229" s="18" t="s">
        <v>209</v>
      </c>
      <c r="BM229" s="230" t="s">
        <v>2736</v>
      </c>
    </row>
    <row r="230" s="2" customFormat="1" ht="16.5" customHeight="1">
      <c r="A230" s="39"/>
      <c r="B230" s="40"/>
      <c r="C230" s="219" t="s">
        <v>733</v>
      </c>
      <c r="D230" s="219" t="s">
        <v>153</v>
      </c>
      <c r="E230" s="220" t="s">
        <v>2737</v>
      </c>
      <c r="F230" s="221" t="s">
        <v>2738</v>
      </c>
      <c r="G230" s="222" t="s">
        <v>232</v>
      </c>
      <c r="H230" s="223">
        <v>1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44</v>
      </c>
      <c r="O230" s="92"/>
      <c r="P230" s="228">
        <f>O230*H230</f>
        <v>0</v>
      </c>
      <c r="Q230" s="228">
        <v>0.00027</v>
      </c>
      <c r="R230" s="228">
        <f>Q230*H230</f>
        <v>0.00027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209</v>
      </c>
      <c r="AT230" s="230" t="s">
        <v>153</v>
      </c>
      <c r="AU230" s="230" t="s">
        <v>89</v>
      </c>
      <c r="AY230" s="18" t="s">
        <v>151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87</v>
      </c>
      <c r="BK230" s="231">
        <f>ROUND(I230*H230,2)</f>
        <v>0</v>
      </c>
      <c r="BL230" s="18" t="s">
        <v>209</v>
      </c>
      <c r="BM230" s="230" t="s">
        <v>2739</v>
      </c>
    </row>
    <row r="231" s="2" customFormat="1" ht="16.5" customHeight="1">
      <c r="A231" s="39"/>
      <c r="B231" s="40"/>
      <c r="C231" s="219" t="s">
        <v>738</v>
      </c>
      <c r="D231" s="219" t="s">
        <v>153</v>
      </c>
      <c r="E231" s="220" t="s">
        <v>2740</v>
      </c>
      <c r="F231" s="221" t="s">
        <v>2741</v>
      </c>
      <c r="G231" s="222" t="s">
        <v>232</v>
      </c>
      <c r="H231" s="223">
        <v>47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0.00027</v>
      </c>
      <c r="R231" s="228">
        <f>Q231*H231</f>
        <v>0.01269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209</v>
      </c>
      <c r="AT231" s="230" t="s">
        <v>153</v>
      </c>
      <c r="AU231" s="230" t="s">
        <v>89</v>
      </c>
      <c r="AY231" s="18" t="s">
        <v>151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87</v>
      </c>
      <c r="BK231" s="231">
        <f>ROUND(I231*H231,2)</f>
        <v>0</v>
      </c>
      <c r="BL231" s="18" t="s">
        <v>209</v>
      </c>
      <c r="BM231" s="230" t="s">
        <v>2742</v>
      </c>
    </row>
    <row r="232" s="2" customFormat="1" ht="16.5" customHeight="1">
      <c r="A232" s="39"/>
      <c r="B232" s="40"/>
      <c r="C232" s="219" t="s">
        <v>743</v>
      </c>
      <c r="D232" s="219" t="s">
        <v>153</v>
      </c>
      <c r="E232" s="220" t="s">
        <v>2743</v>
      </c>
      <c r="F232" s="221" t="s">
        <v>2744</v>
      </c>
      <c r="G232" s="222" t="s">
        <v>232</v>
      </c>
      <c r="H232" s="223">
        <v>8</v>
      </c>
      <c r="I232" s="224"/>
      <c r="J232" s="225">
        <f>ROUND(I232*H232,2)</f>
        <v>0</v>
      </c>
      <c r="K232" s="221" t="s">
        <v>157</v>
      </c>
      <c r="L232" s="45"/>
      <c r="M232" s="226" t="s">
        <v>1</v>
      </c>
      <c r="N232" s="227" t="s">
        <v>44</v>
      </c>
      <c r="O232" s="92"/>
      <c r="P232" s="228">
        <f>O232*H232</f>
        <v>0</v>
      </c>
      <c r="Q232" s="228">
        <v>0.00056999999999999998</v>
      </c>
      <c r="R232" s="228">
        <f>Q232*H232</f>
        <v>0.0045599999999999998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209</v>
      </c>
      <c r="AT232" s="230" t="s">
        <v>153</v>
      </c>
      <c r="AU232" s="230" t="s">
        <v>89</v>
      </c>
      <c r="AY232" s="18" t="s">
        <v>151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87</v>
      </c>
      <c r="BK232" s="231">
        <f>ROUND(I232*H232,2)</f>
        <v>0</v>
      </c>
      <c r="BL232" s="18" t="s">
        <v>209</v>
      </c>
      <c r="BM232" s="230" t="s">
        <v>2745</v>
      </c>
    </row>
    <row r="233" s="2" customFormat="1" ht="16.5" customHeight="1">
      <c r="A233" s="39"/>
      <c r="B233" s="40"/>
      <c r="C233" s="219" t="s">
        <v>760</v>
      </c>
      <c r="D233" s="219" t="s">
        <v>153</v>
      </c>
      <c r="E233" s="220" t="s">
        <v>2746</v>
      </c>
      <c r="F233" s="221" t="s">
        <v>2747</v>
      </c>
      <c r="G233" s="222" t="s">
        <v>232</v>
      </c>
      <c r="H233" s="223">
        <v>7</v>
      </c>
      <c r="I233" s="224"/>
      <c r="J233" s="225">
        <f>ROUND(I233*H233,2)</f>
        <v>0</v>
      </c>
      <c r="K233" s="221" t="s">
        <v>1</v>
      </c>
      <c r="L233" s="45"/>
      <c r="M233" s="226" t="s">
        <v>1</v>
      </c>
      <c r="N233" s="227" t="s">
        <v>44</v>
      </c>
      <c r="O233" s="92"/>
      <c r="P233" s="228">
        <f>O233*H233</f>
        <v>0</v>
      </c>
      <c r="Q233" s="228">
        <v>0.00147</v>
      </c>
      <c r="R233" s="228">
        <f>Q233*H233</f>
        <v>0.010290000000000001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209</v>
      </c>
      <c r="AT233" s="230" t="s">
        <v>153</v>
      </c>
      <c r="AU233" s="230" t="s">
        <v>89</v>
      </c>
      <c r="AY233" s="18" t="s">
        <v>151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87</v>
      </c>
      <c r="BK233" s="231">
        <f>ROUND(I233*H233,2)</f>
        <v>0</v>
      </c>
      <c r="BL233" s="18" t="s">
        <v>209</v>
      </c>
      <c r="BM233" s="230" t="s">
        <v>2748</v>
      </c>
    </row>
    <row r="234" s="2" customFormat="1" ht="16.5" customHeight="1">
      <c r="A234" s="39"/>
      <c r="B234" s="40"/>
      <c r="C234" s="219" t="s">
        <v>766</v>
      </c>
      <c r="D234" s="219" t="s">
        <v>153</v>
      </c>
      <c r="E234" s="220" t="s">
        <v>2749</v>
      </c>
      <c r="F234" s="221" t="s">
        <v>2750</v>
      </c>
      <c r="G234" s="222" t="s">
        <v>180</v>
      </c>
      <c r="H234" s="223">
        <v>0.10199999999999999</v>
      </c>
      <c r="I234" s="224"/>
      <c r="J234" s="225">
        <f>ROUND(I234*H234,2)</f>
        <v>0</v>
      </c>
      <c r="K234" s="221" t="s">
        <v>157</v>
      </c>
      <c r="L234" s="45"/>
      <c r="M234" s="226" t="s">
        <v>1</v>
      </c>
      <c r="N234" s="227" t="s">
        <v>44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209</v>
      </c>
      <c r="AT234" s="230" t="s">
        <v>153</v>
      </c>
      <c r="AU234" s="230" t="s">
        <v>89</v>
      </c>
      <c r="AY234" s="18" t="s">
        <v>151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87</v>
      </c>
      <c r="BK234" s="231">
        <f>ROUND(I234*H234,2)</f>
        <v>0</v>
      </c>
      <c r="BL234" s="18" t="s">
        <v>209</v>
      </c>
      <c r="BM234" s="230" t="s">
        <v>2751</v>
      </c>
    </row>
    <row r="235" s="12" customFormat="1" ht="22.8" customHeight="1">
      <c r="A235" s="12"/>
      <c r="B235" s="203"/>
      <c r="C235" s="204"/>
      <c r="D235" s="205" t="s">
        <v>78</v>
      </c>
      <c r="E235" s="217" t="s">
        <v>2752</v>
      </c>
      <c r="F235" s="217" t="s">
        <v>2753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SUM(P236:P249)</f>
        <v>0</v>
      </c>
      <c r="Q235" s="211"/>
      <c r="R235" s="212">
        <f>SUM(R236:R249)</f>
        <v>1.4315000000000002</v>
      </c>
      <c r="S235" s="211"/>
      <c r="T235" s="213">
        <f>SUM(T236:T249)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89</v>
      </c>
      <c r="AT235" s="215" t="s">
        <v>78</v>
      </c>
      <c r="AU235" s="215" t="s">
        <v>87</v>
      </c>
      <c r="AY235" s="214" t="s">
        <v>151</v>
      </c>
      <c r="BK235" s="216">
        <f>SUM(BK236:BK249)</f>
        <v>0</v>
      </c>
    </row>
    <row r="236" s="2" customFormat="1" ht="21.75" customHeight="1">
      <c r="A236" s="39"/>
      <c r="B236" s="40"/>
      <c r="C236" s="219" t="s">
        <v>770</v>
      </c>
      <c r="D236" s="219" t="s">
        <v>153</v>
      </c>
      <c r="E236" s="220" t="s">
        <v>2754</v>
      </c>
      <c r="F236" s="221" t="s">
        <v>2755</v>
      </c>
      <c r="G236" s="222" t="s">
        <v>232</v>
      </c>
      <c r="H236" s="223">
        <v>6</v>
      </c>
      <c r="I236" s="224"/>
      <c r="J236" s="225">
        <f>ROUND(I236*H236,2)</f>
        <v>0</v>
      </c>
      <c r="K236" s="221" t="s">
        <v>157</v>
      </c>
      <c r="L236" s="45"/>
      <c r="M236" s="226" t="s">
        <v>1</v>
      </c>
      <c r="N236" s="227" t="s">
        <v>44</v>
      </c>
      <c r="O236" s="92"/>
      <c r="P236" s="228">
        <f>O236*H236</f>
        <v>0</v>
      </c>
      <c r="Q236" s="228">
        <v>0.013400000000000001</v>
      </c>
      <c r="R236" s="228">
        <f>Q236*H236</f>
        <v>0.080399999999999999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209</v>
      </c>
      <c r="AT236" s="230" t="s">
        <v>153</v>
      </c>
      <c r="AU236" s="230" t="s">
        <v>89</v>
      </c>
      <c r="AY236" s="18" t="s">
        <v>151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87</v>
      </c>
      <c r="BK236" s="231">
        <f>ROUND(I236*H236,2)</f>
        <v>0</v>
      </c>
      <c r="BL236" s="18" t="s">
        <v>209</v>
      </c>
      <c r="BM236" s="230" t="s">
        <v>2756</v>
      </c>
    </row>
    <row r="237" s="2" customFormat="1">
      <c r="A237" s="39"/>
      <c r="B237" s="40"/>
      <c r="C237" s="41"/>
      <c r="D237" s="234" t="s">
        <v>2558</v>
      </c>
      <c r="E237" s="41"/>
      <c r="F237" s="294" t="s">
        <v>2684</v>
      </c>
      <c r="G237" s="41"/>
      <c r="H237" s="41"/>
      <c r="I237" s="295"/>
      <c r="J237" s="41"/>
      <c r="K237" s="41"/>
      <c r="L237" s="45"/>
      <c r="M237" s="296"/>
      <c r="N237" s="29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2558</v>
      </c>
      <c r="AU237" s="18" t="s">
        <v>89</v>
      </c>
    </row>
    <row r="238" s="2" customFormat="1" ht="21.75" customHeight="1">
      <c r="A238" s="39"/>
      <c r="B238" s="40"/>
      <c r="C238" s="219" t="s">
        <v>780</v>
      </c>
      <c r="D238" s="219" t="s">
        <v>153</v>
      </c>
      <c r="E238" s="220" t="s">
        <v>2757</v>
      </c>
      <c r="F238" s="221" t="s">
        <v>2758</v>
      </c>
      <c r="G238" s="222" t="s">
        <v>232</v>
      </c>
      <c r="H238" s="223">
        <v>22</v>
      </c>
      <c r="I238" s="224"/>
      <c r="J238" s="225">
        <f>ROUND(I238*H238,2)</f>
        <v>0</v>
      </c>
      <c r="K238" s="221" t="s">
        <v>157</v>
      </c>
      <c r="L238" s="45"/>
      <c r="M238" s="226" t="s">
        <v>1</v>
      </c>
      <c r="N238" s="227" t="s">
        <v>44</v>
      </c>
      <c r="O238" s="92"/>
      <c r="P238" s="228">
        <f>O238*H238</f>
        <v>0</v>
      </c>
      <c r="Q238" s="228">
        <v>0.022290000000000001</v>
      </c>
      <c r="R238" s="228">
        <f>Q238*H238</f>
        <v>0.49038000000000004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209</v>
      </c>
      <c r="AT238" s="230" t="s">
        <v>153</v>
      </c>
      <c r="AU238" s="230" t="s">
        <v>89</v>
      </c>
      <c r="AY238" s="18" t="s">
        <v>151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87</v>
      </c>
      <c r="BK238" s="231">
        <f>ROUND(I238*H238,2)</f>
        <v>0</v>
      </c>
      <c r="BL238" s="18" t="s">
        <v>209</v>
      </c>
      <c r="BM238" s="230" t="s">
        <v>2759</v>
      </c>
    </row>
    <row r="239" s="2" customFormat="1">
      <c r="A239" s="39"/>
      <c r="B239" s="40"/>
      <c r="C239" s="41"/>
      <c r="D239" s="234" t="s">
        <v>2558</v>
      </c>
      <c r="E239" s="41"/>
      <c r="F239" s="294" t="s">
        <v>2684</v>
      </c>
      <c r="G239" s="41"/>
      <c r="H239" s="41"/>
      <c r="I239" s="295"/>
      <c r="J239" s="41"/>
      <c r="K239" s="41"/>
      <c r="L239" s="45"/>
      <c r="M239" s="296"/>
      <c r="N239" s="29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2558</v>
      </c>
      <c r="AU239" s="18" t="s">
        <v>89</v>
      </c>
    </row>
    <row r="240" s="2" customFormat="1" ht="21.75" customHeight="1">
      <c r="A240" s="39"/>
      <c r="B240" s="40"/>
      <c r="C240" s="219" t="s">
        <v>787</v>
      </c>
      <c r="D240" s="219" t="s">
        <v>153</v>
      </c>
      <c r="E240" s="220" t="s">
        <v>2760</v>
      </c>
      <c r="F240" s="221" t="s">
        <v>2761</v>
      </c>
      <c r="G240" s="222" t="s">
        <v>232</v>
      </c>
      <c r="H240" s="223">
        <v>7</v>
      </c>
      <c r="I240" s="224"/>
      <c r="J240" s="225">
        <f>ROUND(I240*H240,2)</f>
        <v>0</v>
      </c>
      <c r="K240" s="221" t="s">
        <v>157</v>
      </c>
      <c r="L240" s="45"/>
      <c r="M240" s="226" t="s">
        <v>1</v>
      </c>
      <c r="N240" s="227" t="s">
        <v>44</v>
      </c>
      <c r="O240" s="92"/>
      <c r="P240" s="228">
        <f>O240*H240</f>
        <v>0</v>
      </c>
      <c r="Q240" s="228">
        <v>0.025159999999999998</v>
      </c>
      <c r="R240" s="228">
        <f>Q240*H240</f>
        <v>0.17612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209</v>
      </c>
      <c r="AT240" s="230" t="s">
        <v>153</v>
      </c>
      <c r="AU240" s="230" t="s">
        <v>89</v>
      </c>
      <c r="AY240" s="18" t="s">
        <v>151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87</v>
      </c>
      <c r="BK240" s="231">
        <f>ROUND(I240*H240,2)</f>
        <v>0</v>
      </c>
      <c r="BL240" s="18" t="s">
        <v>209</v>
      </c>
      <c r="BM240" s="230" t="s">
        <v>2762</v>
      </c>
    </row>
    <row r="241" s="2" customFormat="1">
      <c r="A241" s="39"/>
      <c r="B241" s="40"/>
      <c r="C241" s="41"/>
      <c r="D241" s="234" t="s">
        <v>2558</v>
      </c>
      <c r="E241" s="41"/>
      <c r="F241" s="294" t="s">
        <v>2684</v>
      </c>
      <c r="G241" s="41"/>
      <c r="H241" s="41"/>
      <c r="I241" s="295"/>
      <c r="J241" s="41"/>
      <c r="K241" s="41"/>
      <c r="L241" s="45"/>
      <c r="M241" s="296"/>
      <c r="N241" s="29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2558</v>
      </c>
      <c r="AU241" s="18" t="s">
        <v>89</v>
      </c>
    </row>
    <row r="242" s="2" customFormat="1" ht="21.75" customHeight="1">
      <c r="A242" s="39"/>
      <c r="B242" s="40"/>
      <c r="C242" s="219" t="s">
        <v>795</v>
      </c>
      <c r="D242" s="219" t="s">
        <v>153</v>
      </c>
      <c r="E242" s="220" t="s">
        <v>2763</v>
      </c>
      <c r="F242" s="221" t="s">
        <v>2764</v>
      </c>
      <c r="G242" s="222" t="s">
        <v>232</v>
      </c>
      <c r="H242" s="223">
        <v>2</v>
      </c>
      <c r="I242" s="224"/>
      <c r="J242" s="225">
        <f>ROUND(I242*H242,2)</f>
        <v>0</v>
      </c>
      <c r="K242" s="221" t="s">
        <v>157</v>
      </c>
      <c r="L242" s="45"/>
      <c r="M242" s="226" t="s">
        <v>1</v>
      </c>
      <c r="N242" s="227" t="s">
        <v>44</v>
      </c>
      <c r="O242" s="92"/>
      <c r="P242" s="228">
        <f>O242*H242</f>
        <v>0</v>
      </c>
      <c r="Q242" s="228">
        <v>0.036639999999999999</v>
      </c>
      <c r="R242" s="228">
        <f>Q242*H242</f>
        <v>0.073279999999999998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209</v>
      </c>
      <c r="AT242" s="230" t="s">
        <v>153</v>
      </c>
      <c r="AU242" s="230" t="s">
        <v>89</v>
      </c>
      <c r="AY242" s="18" t="s">
        <v>151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87</v>
      </c>
      <c r="BK242" s="231">
        <f>ROUND(I242*H242,2)</f>
        <v>0</v>
      </c>
      <c r="BL242" s="18" t="s">
        <v>209</v>
      </c>
      <c r="BM242" s="230" t="s">
        <v>2765</v>
      </c>
    </row>
    <row r="243" s="2" customFormat="1" ht="21.75" customHeight="1">
      <c r="A243" s="39"/>
      <c r="B243" s="40"/>
      <c r="C243" s="219" t="s">
        <v>803</v>
      </c>
      <c r="D243" s="219" t="s">
        <v>153</v>
      </c>
      <c r="E243" s="220" t="s">
        <v>2766</v>
      </c>
      <c r="F243" s="221" t="s">
        <v>2767</v>
      </c>
      <c r="G243" s="222" t="s">
        <v>232</v>
      </c>
      <c r="H243" s="223">
        <v>2</v>
      </c>
      <c r="I243" s="224"/>
      <c r="J243" s="225">
        <f>ROUND(I243*H243,2)</f>
        <v>0</v>
      </c>
      <c r="K243" s="221" t="s">
        <v>157</v>
      </c>
      <c r="L243" s="45"/>
      <c r="M243" s="226" t="s">
        <v>1</v>
      </c>
      <c r="N243" s="227" t="s">
        <v>44</v>
      </c>
      <c r="O243" s="92"/>
      <c r="P243" s="228">
        <f>O243*H243</f>
        <v>0</v>
      </c>
      <c r="Q243" s="228">
        <v>0.02828</v>
      </c>
      <c r="R243" s="228">
        <f>Q243*H243</f>
        <v>0.056559999999999999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209</v>
      </c>
      <c r="AT243" s="230" t="s">
        <v>153</v>
      </c>
      <c r="AU243" s="230" t="s">
        <v>89</v>
      </c>
      <c r="AY243" s="18" t="s">
        <v>151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87</v>
      </c>
      <c r="BK243" s="231">
        <f>ROUND(I243*H243,2)</f>
        <v>0</v>
      </c>
      <c r="BL243" s="18" t="s">
        <v>209</v>
      </c>
      <c r="BM243" s="230" t="s">
        <v>2768</v>
      </c>
    </row>
    <row r="244" s="2" customFormat="1" ht="21.75" customHeight="1">
      <c r="A244" s="39"/>
      <c r="B244" s="40"/>
      <c r="C244" s="219" t="s">
        <v>809</v>
      </c>
      <c r="D244" s="219" t="s">
        <v>153</v>
      </c>
      <c r="E244" s="220" t="s">
        <v>2769</v>
      </c>
      <c r="F244" s="221" t="s">
        <v>2770</v>
      </c>
      <c r="G244" s="222" t="s">
        <v>232</v>
      </c>
      <c r="H244" s="223">
        <v>2</v>
      </c>
      <c r="I244" s="224"/>
      <c r="J244" s="225">
        <f>ROUND(I244*H244,2)</f>
        <v>0</v>
      </c>
      <c r="K244" s="221" t="s">
        <v>157</v>
      </c>
      <c r="L244" s="45"/>
      <c r="M244" s="226" t="s">
        <v>1</v>
      </c>
      <c r="N244" s="227" t="s">
        <v>44</v>
      </c>
      <c r="O244" s="92"/>
      <c r="P244" s="228">
        <f>O244*H244</f>
        <v>0</v>
      </c>
      <c r="Q244" s="228">
        <v>0.047840000000000001</v>
      </c>
      <c r="R244" s="228">
        <f>Q244*H244</f>
        <v>0.095680000000000001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209</v>
      </c>
      <c r="AT244" s="230" t="s">
        <v>153</v>
      </c>
      <c r="AU244" s="230" t="s">
        <v>89</v>
      </c>
      <c r="AY244" s="18" t="s">
        <v>151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87</v>
      </c>
      <c r="BK244" s="231">
        <f>ROUND(I244*H244,2)</f>
        <v>0</v>
      </c>
      <c r="BL244" s="18" t="s">
        <v>209</v>
      </c>
      <c r="BM244" s="230" t="s">
        <v>2771</v>
      </c>
    </row>
    <row r="245" s="2" customFormat="1" ht="21.75" customHeight="1">
      <c r="A245" s="39"/>
      <c r="B245" s="40"/>
      <c r="C245" s="219" t="s">
        <v>815</v>
      </c>
      <c r="D245" s="219" t="s">
        <v>153</v>
      </c>
      <c r="E245" s="220" t="s">
        <v>2772</v>
      </c>
      <c r="F245" s="221" t="s">
        <v>2773</v>
      </c>
      <c r="G245" s="222" t="s">
        <v>232</v>
      </c>
      <c r="H245" s="223">
        <v>1</v>
      </c>
      <c r="I245" s="224"/>
      <c r="J245" s="225">
        <f>ROUND(I245*H245,2)</f>
        <v>0</v>
      </c>
      <c r="K245" s="221" t="s">
        <v>157</v>
      </c>
      <c r="L245" s="45"/>
      <c r="M245" s="226" t="s">
        <v>1</v>
      </c>
      <c r="N245" s="227" t="s">
        <v>44</v>
      </c>
      <c r="O245" s="92"/>
      <c r="P245" s="228">
        <f>O245*H245</f>
        <v>0</v>
      </c>
      <c r="Q245" s="228">
        <v>0.034479999999999997</v>
      </c>
      <c r="R245" s="228">
        <f>Q245*H245</f>
        <v>0.034479999999999997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209</v>
      </c>
      <c r="AT245" s="230" t="s">
        <v>153</v>
      </c>
      <c r="AU245" s="230" t="s">
        <v>89</v>
      </c>
      <c r="AY245" s="18" t="s">
        <v>151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87</v>
      </c>
      <c r="BK245" s="231">
        <f>ROUND(I245*H245,2)</f>
        <v>0</v>
      </c>
      <c r="BL245" s="18" t="s">
        <v>209</v>
      </c>
      <c r="BM245" s="230" t="s">
        <v>2774</v>
      </c>
    </row>
    <row r="246" s="2" customFormat="1" ht="21.75" customHeight="1">
      <c r="A246" s="39"/>
      <c r="B246" s="40"/>
      <c r="C246" s="219" t="s">
        <v>823</v>
      </c>
      <c r="D246" s="219" t="s">
        <v>153</v>
      </c>
      <c r="E246" s="220" t="s">
        <v>2775</v>
      </c>
      <c r="F246" s="221" t="s">
        <v>2776</v>
      </c>
      <c r="G246" s="222" t="s">
        <v>232</v>
      </c>
      <c r="H246" s="223">
        <v>5</v>
      </c>
      <c r="I246" s="224"/>
      <c r="J246" s="225">
        <f>ROUND(I246*H246,2)</f>
        <v>0</v>
      </c>
      <c r="K246" s="221" t="s">
        <v>157</v>
      </c>
      <c r="L246" s="45"/>
      <c r="M246" s="226" t="s">
        <v>1</v>
      </c>
      <c r="N246" s="227" t="s">
        <v>44</v>
      </c>
      <c r="O246" s="92"/>
      <c r="P246" s="228">
        <f>O246*H246</f>
        <v>0</v>
      </c>
      <c r="Q246" s="228">
        <v>0.080320000000000003</v>
      </c>
      <c r="R246" s="228">
        <f>Q246*H246</f>
        <v>0.40160000000000001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209</v>
      </c>
      <c r="AT246" s="230" t="s">
        <v>153</v>
      </c>
      <c r="AU246" s="230" t="s">
        <v>89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87</v>
      </c>
      <c r="BK246" s="231">
        <f>ROUND(I246*H246,2)</f>
        <v>0</v>
      </c>
      <c r="BL246" s="18" t="s">
        <v>209</v>
      </c>
      <c r="BM246" s="230" t="s">
        <v>2777</v>
      </c>
    </row>
    <row r="247" s="2" customFormat="1" ht="16.5" customHeight="1">
      <c r="A247" s="39"/>
      <c r="B247" s="40"/>
      <c r="C247" s="219" t="s">
        <v>830</v>
      </c>
      <c r="D247" s="219" t="s">
        <v>153</v>
      </c>
      <c r="E247" s="220" t="s">
        <v>2778</v>
      </c>
      <c r="F247" s="221" t="s">
        <v>2779</v>
      </c>
      <c r="G247" s="222" t="s">
        <v>232</v>
      </c>
      <c r="H247" s="223">
        <v>1</v>
      </c>
      <c r="I247" s="224"/>
      <c r="J247" s="225">
        <f>ROUND(I247*H247,2)</f>
        <v>0</v>
      </c>
      <c r="K247" s="221" t="s">
        <v>157</v>
      </c>
      <c r="L247" s="45"/>
      <c r="M247" s="226" t="s">
        <v>1</v>
      </c>
      <c r="N247" s="227" t="s">
        <v>44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209</v>
      </c>
      <c r="AT247" s="230" t="s">
        <v>153</v>
      </c>
      <c r="AU247" s="230" t="s">
        <v>89</v>
      </c>
      <c r="AY247" s="18" t="s">
        <v>151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87</v>
      </c>
      <c r="BK247" s="231">
        <f>ROUND(I247*H247,2)</f>
        <v>0</v>
      </c>
      <c r="BL247" s="18" t="s">
        <v>209</v>
      </c>
      <c r="BM247" s="230" t="s">
        <v>2780</v>
      </c>
    </row>
    <row r="248" s="2" customFormat="1" ht="16.5" customHeight="1">
      <c r="A248" s="39"/>
      <c r="B248" s="40"/>
      <c r="C248" s="265" t="s">
        <v>836</v>
      </c>
      <c r="D248" s="265" t="s">
        <v>177</v>
      </c>
      <c r="E248" s="266" t="s">
        <v>2781</v>
      </c>
      <c r="F248" s="267" t="s">
        <v>2782</v>
      </c>
      <c r="G248" s="268" t="s">
        <v>232</v>
      </c>
      <c r="H248" s="269">
        <v>1</v>
      </c>
      <c r="I248" s="270"/>
      <c r="J248" s="271">
        <f>ROUND(I248*H248,2)</f>
        <v>0</v>
      </c>
      <c r="K248" s="267" t="s">
        <v>157</v>
      </c>
      <c r="L248" s="272"/>
      <c r="M248" s="273" t="s">
        <v>1</v>
      </c>
      <c r="N248" s="274" t="s">
        <v>44</v>
      </c>
      <c r="O248" s="92"/>
      <c r="P248" s="228">
        <f>O248*H248</f>
        <v>0</v>
      </c>
      <c r="Q248" s="228">
        <v>0.023</v>
      </c>
      <c r="R248" s="228">
        <f>Q248*H248</f>
        <v>0.023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452</v>
      </c>
      <c r="AT248" s="230" t="s">
        <v>177</v>
      </c>
      <c r="AU248" s="230" t="s">
        <v>89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87</v>
      </c>
      <c r="BK248" s="231">
        <f>ROUND(I248*H248,2)</f>
        <v>0</v>
      </c>
      <c r="BL248" s="18" t="s">
        <v>209</v>
      </c>
      <c r="BM248" s="230" t="s">
        <v>2783</v>
      </c>
    </row>
    <row r="249" s="2" customFormat="1" ht="16.5" customHeight="1">
      <c r="A249" s="39"/>
      <c r="B249" s="40"/>
      <c r="C249" s="219" t="s">
        <v>843</v>
      </c>
      <c r="D249" s="219" t="s">
        <v>153</v>
      </c>
      <c r="E249" s="220" t="s">
        <v>2784</v>
      </c>
      <c r="F249" s="221" t="s">
        <v>2785</v>
      </c>
      <c r="G249" s="222" t="s">
        <v>180</v>
      </c>
      <c r="H249" s="223">
        <v>1.4319999999999999</v>
      </c>
      <c r="I249" s="224"/>
      <c r="J249" s="225">
        <f>ROUND(I249*H249,2)</f>
        <v>0</v>
      </c>
      <c r="K249" s="221" t="s">
        <v>157</v>
      </c>
      <c r="L249" s="45"/>
      <c r="M249" s="226" t="s">
        <v>1</v>
      </c>
      <c r="N249" s="227" t="s">
        <v>44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209</v>
      </c>
      <c r="AT249" s="230" t="s">
        <v>153</v>
      </c>
      <c r="AU249" s="230" t="s">
        <v>89</v>
      </c>
      <c r="AY249" s="18" t="s">
        <v>151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209</v>
      </c>
      <c r="BM249" s="230" t="s">
        <v>2786</v>
      </c>
    </row>
    <row r="250" s="12" customFormat="1" ht="22.8" customHeight="1">
      <c r="A250" s="12"/>
      <c r="B250" s="203"/>
      <c r="C250" s="204"/>
      <c r="D250" s="205" t="s">
        <v>78</v>
      </c>
      <c r="E250" s="217" t="s">
        <v>2101</v>
      </c>
      <c r="F250" s="217" t="s">
        <v>2102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SUM(P251:P254)</f>
        <v>0</v>
      </c>
      <c r="Q250" s="211"/>
      <c r="R250" s="212">
        <f>SUM(R251:R254)</f>
        <v>0.084000000000000005</v>
      </c>
      <c r="S250" s="211"/>
      <c r="T250" s="213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89</v>
      </c>
      <c r="AT250" s="215" t="s">
        <v>78</v>
      </c>
      <c r="AU250" s="215" t="s">
        <v>87</v>
      </c>
      <c r="AY250" s="214" t="s">
        <v>151</v>
      </c>
      <c r="BK250" s="216">
        <f>SUM(BK251:BK254)</f>
        <v>0</v>
      </c>
    </row>
    <row r="251" s="2" customFormat="1" ht="16.5" customHeight="1">
      <c r="A251" s="39"/>
      <c r="B251" s="40"/>
      <c r="C251" s="219" t="s">
        <v>857</v>
      </c>
      <c r="D251" s="219" t="s">
        <v>153</v>
      </c>
      <c r="E251" s="220" t="s">
        <v>2787</v>
      </c>
      <c r="F251" s="221" t="s">
        <v>2788</v>
      </c>
      <c r="G251" s="222" t="s">
        <v>1252</v>
      </c>
      <c r="H251" s="223">
        <v>80</v>
      </c>
      <c r="I251" s="224"/>
      <c r="J251" s="225">
        <f>ROUND(I251*H251,2)</f>
        <v>0</v>
      </c>
      <c r="K251" s="221" t="s">
        <v>157</v>
      </c>
      <c r="L251" s="45"/>
      <c r="M251" s="226" t="s">
        <v>1</v>
      </c>
      <c r="N251" s="227" t="s">
        <v>44</v>
      </c>
      <c r="O251" s="92"/>
      <c r="P251" s="228">
        <f>O251*H251</f>
        <v>0</v>
      </c>
      <c r="Q251" s="228">
        <v>5.0000000000000002E-05</v>
      </c>
      <c r="R251" s="228">
        <f>Q251*H251</f>
        <v>0.0040000000000000001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209</v>
      </c>
      <c r="AT251" s="230" t="s">
        <v>153</v>
      </c>
      <c r="AU251" s="230" t="s">
        <v>89</v>
      </c>
      <c r="AY251" s="18" t="s">
        <v>151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87</v>
      </c>
      <c r="BK251" s="231">
        <f>ROUND(I251*H251,2)</f>
        <v>0</v>
      </c>
      <c r="BL251" s="18" t="s">
        <v>209</v>
      </c>
      <c r="BM251" s="230" t="s">
        <v>2789</v>
      </c>
    </row>
    <row r="252" s="13" customFormat="1">
      <c r="A252" s="13"/>
      <c r="B252" s="232"/>
      <c r="C252" s="233"/>
      <c r="D252" s="234" t="s">
        <v>160</v>
      </c>
      <c r="E252" s="235" t="s">
        <v>1</v>
      </c>
      <c r="F252" s="236" t="s">
        <v>2790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160</v>
      </c>
      <c r="AU252" s="242" t="s">
        <v>89</v>
      </c>
      <c r="AV252" s="13" t="s">
        <v>87</v>
      </c>
      <c r="AW252" s="13" t="s">
        <v>34</v>
      </c>
      <c r="AX252" s="13" t="s">
        <v>79</v>
      </c>
      <c r="AY252" s="242" t="s">
        <v>151</v>
      </c>
    </row>
    <row r="253" s="14" customFormat="1">
      <c r="A253" s="14"/>
      <c r="B253" s="243"/>
      <c r="C253" s="244"/>
      <c r="D253" s="234" t="s">
        <v>160</v>
      </c>
      <c r="E253" s="245" t="s">
        <v>1</v>
      </c>
      <c r="F253" s="246" t="s">
        <v>863</v>
      </c>
      <c r="G253" s="244"/>
      <c r="H253" s="247">
        <v>80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160</v>
      </c>
      <c r="AU253" s="253" t="s">
        <v>89</v>
      </c>
      <c r="AV253" s="14" t="s">
        <v>89</v>
      </c>
      <c r="AW253" s="14" t="s">
        <v>34</v>
      </c>
      <c r="AX253" s="14" t="s">
        <v>87</v>
      </c>
      <c r="AY253" s="253" t="s">
        <v>151</v>
      </c>
    </row>
    <row r="254" s="2" customFormat="1" ht="16.5" customHeight="1">
      <c r="A254" s="39"/>
      <c r="B254" s="40"/>
      <c r="C254" s="265" t="s">
        <v>863</v>
      </c>
      <c r="D254" s="265" t="s">
        <v>177</v>
      </c>
      <c r="E254" s="266" t="s">
        <v>2791</v>
      </c>
      <c r="F254" s="267" t="s">
        <v>2792</v>
      </c>
      <c r="G254" s="268" t="s">
        <v>1252</v>
      </c>
      <c r="H254" s="269">
        <v>80</v>
      </c>
      <c r="I254" s="270"/>
      <c r="J254" s="271">
        <f>ROUND(I254*H254,2)</f>
        <v>0</v>
      </c>
      <c r="K254" s="267" t="s">
        <v>1</v>
      </c>
      <c r="L254" s="272"/>
      <c r="M254" s="273" t="s">
        <v>1</v>
      </c>
      <c r="N254" s="274" t="s">
        <v>44</v>
      </c>
      <c r="O254" s="92"/>
      <c r="P254" s="228">
        <f>O254*H254</f>
        <v>0</v>
      </c>
      <c r="Q254" s="228">
        <v>0.001</v>
      </c>
      <c r="R254" s="228">
        <f>Q254*H254</f>
        <v>0.080000000000000002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452</v>
      </c>
      <c r="AT254" s="230" t="s">
        <v>177</v>
      </c>
      <c r="AU254" s="230" t="s">
        <v>89</v>
      </c>
      <c r="AY254" s="18" t="s">
        <v>151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87</v>
      </c>
      <c r="BK254" s="231">
        <f>ROUND(I254*H254,2)</f>
        <v>0</v>
      </c>
      <c r="BL254" s="18" t="s">
        <v>209</v>
      </c>
      <c r="BM254" s="230" t="s">
        <v>2793</v>
      </c>
    </row>
    <row r="255" s="12" customFormat="1" ht="22.8" customHeight="1">
      <c r="A255" s="12"/>
      <c r="B255" s="203"/>
      <c r="C255" s="204"/>
      <c r="D255" s="205" t="s">
        <v>78</v>
      </c>
      <c r="E255" s="217" t="s">
        <v>2325</v>
      </c>
      <c r="F255" s="217" t="s">
        <v>2326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SUM(P256:P262)</f>
        <v>0</v>
      </c>
      <c r="Q255" s="211"/>
      <c r="R255" s="212">
        <f>SUM(R256:R262)</f>
        <v>0.0039000000000000003</v>
      </c>
      <c r="S255" s="211"/>
      <c r="T255" s="213">
        <f>SUM(T256:T262)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89</v>
      </c>
      <c r="AT255" s="215" t="s">
        <v>78</v>
      </c>
      <c r="AU255" s="215" t="s">
        <v>87</v>
      </c>
      <c r="AY255" s="214" t="s">
        <v>151</v>
      </c>
      <c r="BK255" s="216">
        <f>SUM(BK256:BK262)</f>
        <v>0</v>
      </c>
    </row>
    <row r="256" s="2" customFormat="1" ht="16.5" customHeight="1">
      <c r="A256" s="39"/>
      <c r="B256" s="40"/>
      <c r="C256" s="219" t="s">
        <v>867</v>
      </c>
      <c r="D256" s="219" t="s">
        <v>153</v>
      </c>
      <c r="E256" s="220" t="s">
        <v>2794</v>
      </c>
      <c r="F256" s="221" t="s">
        <v>2795</v>
      </c>
      <c r="G256" s="222" t="s">
        <v>388</v>
      </c>
      <c r="H256" s="223">
        <v>78</v>
      </c>
      <c r="I256" s="224"/>
      <c r="J256" s="225">
        <f>ROUND(I256*H256,2)</f>
        <v>0</v>
      </c>
      <c r="K256" s="221" t="s">
        <v>157</v>
      </c>
      <c r="L256" s="45"/>
      <c r="M256" s="226" t="s">
        <v>1</v>
      </c>
      <c r="N256" s="227" t="s">
        <v>44</v>
      </c>
      <c r="O256" s="92"/>
      <c r="P256" s="228">
        <f>O256*H256</f>
        <v>0</v>
      </c>
      <c r="Q256" s="228">
        <v>2.0000000000000002E-05</v>
      </c>
      <c r="R256" s="228">
        <f>Q256*H256</f>
        <v>0.0015600000000000002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209</v>
      </c>
      <c r="AT256" s="230" t="s">
        <v>153</v>
      </c>
      <c r="AU256" s="230" t="s">
        <v>89</v>
      </c>
      <c r="AY256" s="18" t="s">
        <v>151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87</v>
      </c>
      <c r="BK256" s="231">
        <f>ROUND(I256*H256,2)</f>
        <v>0</v>
      </c>
      <c r="BL256" s="18" t="s">
        <v>209</v>
      </c>
      <c r="BM256" s="230" t="s">
        <v>2796</v>
      </c>
    </row>
    <row r="257" s="13" customFormat="1">
      <c r="A257" s="13"/>
      <c r="B257" s="232"/>
      <c r="C257" s="233"/>
      <c r="D257" s="234" t="s">
        <v>160</v>
      </c>
      <c r="E257" s="235" t="s">
        <v>1</v>
      </c>
      <c r="F257" s="236" t="s">
        <v>2797</v>
      </c>
      <c r="G257" s="233"/>
      <c r="H257" s="235" t="s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160</v>
      </c>
      <c r="AU257" s="242" t="s">
        <v>89</v>
      </c>
      <c r="AV257" s="13" t="s">
        <v>87</v>
      </c>
      <c r="AW257" s="13" t="s">
        <v>34</v>
      </c>
      <c r="AX257" s="13" t="s">
        <v>79</v>
      </c>
      <c r="AY257" s="242" t="s">
        <v>151</v>
      </c>
    </row>
    <row r="258" s="14" customFormat="1">
      <c r="A258" s="14"/>
      <c r="B258" s="243"/>
      <c r="C258" s="244"/>
      <c r="D258" s="234" t="s">
        <v>160</v>
      </c>
      <c r="E258" s="245" t="s">
        <v>1</v>
      </c>
      <c r="F258" s="246" t="s">
        <v>2536</v>
      </c>
      <c r="G258" s="244"/>
      <c r="H258" s="247">
        <v>55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160</v>
      </c>
      <c r="AU258" s="253" t="s">
        <v>89</v>
      </c>
      <c r="AV258" s="14" t="s">
        <v>89</v>
      </c>
      <c r="AW258" s="14" t="s">
        <v>34</v>
      </c>
      <c r="AX258" s="14" t="s">
        <v>79</v>
      </c>
      <c r="AY258" s="253" t="s">
        <v>151</v>
      </c>
    </row>
    <row r="259" s="13" customFormat="1">
      <c r="A259" s="13"/>
      <c r="B259" s="232"/>
      <c r="C259" s="233"/>
      <c r="D259" s="234" t="s">
        <v>160</v>
      </c>
      <c r="E259" s="235" t="s">
        <v>1</v>
      </c>
      <c r="F259" s="236" t="s">
        <v>2798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160</v>
      </c>
      <c r="AU259" s="242" t="s">
        <v>89</v>
      </c>
      <c r="AV259" s="13" t="s">
        <v>87</v>
      </c>
      <c r="AW259" s="13" t="s">
        <v>34</v>
      </c>
      <c r="AX259" s="13" t="s">
        <v>79</v>
      </c>
      <c r="AY259" s="242" t="s">
        <v>151</v>
      </c>
    </row>
    <row r="260" s="14" customFormat="1">
      <c r="A260" s="14"/>
      <c r="B260" s="243"/>
      <c r="C260" s="244"/>
      <c r="D260" s="234" t="s">
        <v>160</v>
      </c>
      <c r="E260" s="245" t="s">
        <v>1</v>
      </c>
      <c r="F260" s="246" t="s">
        <v>356</v>
      </c>
      <c r="G260" s="244"/>
      <c r="H260" s="247">
        <v>23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160</v>
      </c>
      <c r="AU260" s="253" t="s">
        <v>89</v>
      </c>
      <c r="AV260" s="14" t="s">
        <v>89</v>
      </c>
      <c r="AW260" s="14" t="s">
        <v>34</v>
      </c>
      <c r="AX260" s="14" t="s">
        <v>79</v>
      </c>
      <c r="AY260" s="253" t="s">
        <v>151</v>
      </c>
    </row>
    <row r="261" s="15" customFormat="1">
      <c r="A261" s="15"/>
      <c r="B261" s="254"/>
      <c r="C261" s="255"/>
      <c r="D261" s="234" t="s">
        <v>160</v>
      </c>
      <c r="E261" s="256" t="s">
        <v>1</v>
      </c>
      <c r="F261" s="257" t="s">
        <v>166</v>
      </c>
      <c r="G261" s="255"/>
      <c r="H261" s="258">
        <v>78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160</v>
      </c>
      <c r="AU261" s="264" t="s">
        <v>89</v>
      </c>
      <c r="AV261" s="15" t="s">
        <v>158</v>
      </c>
      <c r="AW261" s="15" t="s">
        <v>34</v>
      </c>
      <c r="AX261" s="15" t="s">
        <v>87</v>
      </c>
      <c r="AY261" s="264" t="s">
        <v>151</v>
      </c>
    </row>
    <row r="262" s="2" customFormat="1" ht="16.5" customHeight="1">
      <c r="A262" s="39"/>
      <c r="B262" s="40"/>
      <c r="C262" s="219" t="s">
        <v>872</v>
      </c>
      <c r="D262" s="219" t="s">
        <v>153</v>
      </c>
      <c r="E262" s="220" t="s">
        <v>2799</v>
      </c>
      <c r="F262" s="221" t="s">
        <v>2800</v>
      </c>
      <c r="G262" s="222" t="s">
        <v>388</v>
      </c>
      <c r="H262" s="223">
        <v>78</v>
      </c>
      <c r="I262" s="224"/>
      <c r="J262" s="225">
        <f>ROUND(I262*H262,2)</f>
        <v>0</v>
      </c>
      <c r="K262" s="221" t="s">
        <v>157</v>
      </c>
      <c r="L262" s="45"/>
      <c r="M262" s="226" t="s">
        <v>1</v>
      </c>
      <c r="N262" s="227" t="s">
        <v>44</v>
      </c>
      <c r="O262" s="92"/>
      <c r="P262" s="228">
        <f>O262*H262</f>
        <v>0</v>
      </c>
      <c r="Q262" s="228">
        <v>3.0000000000000001E-05</v>
      </c>
      <c r="R262" s="228">
        <f>Q262*H262</f>
        <v>0.0023400000000000001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209</v>
      </c>
      <c r="AT262" s="230" t="s">
        <v>153</v>
      </c>
      <c r="AU262" s="230" t="s">
        <v>89</v>
      </c>
      <c r="AY262" s="18" t="s">
        <v>151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87</v>
      </c>
      <c r="BK262" s="231">
        <f>ROUND(I262*H262,2)</f>
        <v>0</v>
      </c>
      <c r="BL262" s="18" t="s">
        <v>209</v>
      </c>
      <c r="BM262" s="230" t="s">
        <v>2801</v>
      </c>
    </row>
    <row r="263" s="12" customFormat="1" ht="22.8" customHeight="1">
      <c r="A263" s="12"/>
      <c r="B263" s="203"/>
      <c r="C263" s="204"/>
      <c r="D263" s="205" t="s">
        <v>78</v>
      </c>
      <c r="E263" s="217" t="s">
        <v>2802</v>
      </c>
      <c r="F263" s="217" t="s">
        <v>1172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SUM(P264:P280)</f>
        <v>0</v>
      </c>
      <c r="Q263" s="211"/>
      <c r="R263" s="212">
        <f>SUM(R264:R280)</f>
        <v>0.024210000000000002</v>
      </c>
      <c r="S263" s="211"/>
      <c r="T263" s="213">
        <f>SUM(T264:T280)</f>
        <v>2.96875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89</v>
      </c>
      <c r="AT263" s="215" t="s">
        <v>78</v>
      </c>
      <c r="AU263" s="215" t="s">
        <v>87</v>
      </c>
      <c r="AY263" s="214" t="s">
        <v>151</v>
      </c>
      <c r="BK263" s="216">
        <f>SUM(BK264:BK280)</f>
        <v>0</v>
      </c>
    </row>
    <row r="264" s="2" customFormat="1" ht="16.5" customHeight="1">
      <c r="A264" s="39"/>
      <c r="B264" s="40"/>
      <c r="C264" s="219" t="s">
        <v>876</v>
      </c>
      <c r="D264" s="219" t="s">
        <v>153</v>
      </c>
      <c r="E264" s="220" t="s">
        <v>2803</v>
      </c>
      <c r="F264" s="221" t="s">
        <v>2804</v>
      </c>
      <c r="G264" s="222" t="s">
        <v>232</v>
      </c>
      <c r="H264" s="223">
        <v>3</v>
      </c>
      <c r="I264" s="224"/>
      <c r="J264" s="225">
        <f>ROUND(I264*H264,2)</f>
        <v>0</v>
      </c>
      <c r="K264" s="221" t="s">
        <v>157</v>
      </c>
      <c r="L264" s="45"/>
      <c r="M264" s="226" t="s">
        <v>1</v>
      </c>
      <c r="N264" s="227" t="s">
        <v>44</v>
      </c>
      <c r="O264" s="92"/>
      <c r="P264" s="228">
        <f>O264*H264</f>
        <v>0</v>
      </c>
      <c r="Q264" s="228">
        <v>0.00017000000000000001</v>
      </c>
      <c r="R264" s="228">
        <f>Q264*H264</f>
        <v>0.00051000000000000004</v>
      </c>
      <c r="S264" s="228">
        <v>0.35625000000000001</v>
      </c>
      <c r="T264" s="229">
        <f>S264*H264</f>
        <v>1.0687500000000001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209</v>
      </c>
      <c r="AT264" s="230" t="s">
        <v>153</v>
      </c>
      <c r="AU264" s="230" t="s">
        <v>89</v>
      </c>
      <c r="AY264" s="18" t="s">
        <v>151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87</v>
      </c>
      <c r="BK264" s="231">
        <f>ROUND(I264*H264,2)</f>
        <v>0</v>
      </c>
      <c r="BL264" s="18" t="s">
        <v>209</v>
      </c>
      <c r="BM264" s="230" t="s">
        <v>2805</v>
      </c>
    </row>
    <row r="265" s="2" customFormat="1" ht="16.5" customHeight="1">
      <c r="A265" s="39"/>
      <c r="B265" s="40"/>
      <c r="C265" s="219" t="s">
        <v>881</v>
      </c>
      <c r="D265" s="219" t="s">
        <v>153</v>
      </c>
      <c r="E265" s="220" t="s">
        <v>2806</v>
      </c>
      <c r="F265" s="221" t="s">
        <v>2807</v>
      </c>
      <c r="G265" s="222" t="s">
        <v>232</v>
      </c>
      <c r="H265" s="223">
        <v>3</v>
      </c>
      <c r="I265" s="224"/>
      <c r="J265" s="225">
        <f>ROUND(I265*H265,2)</f>
        <v>0</v>
      </c>
      <c r="K265" s="221" t="s">
        <v>157</v>
      </c>
      <c r="L265" s="45"/>
      <c r="M265" s="226" t="s">
        <v>1</v>
      </c>
      <c r="N265" s="227" t="s">
        <v>44</v>
      </c>
      <c r="O265" s="92"/>
      <c r="P265" s="228">
        <f>O265*H265</f>
        <v>0</v>
      </c>
      <c r="Q265" s="228">
        <v>0.0079000000000000008</v>
      </c>
      <c r="R265" s="228">
        <f>Q265*H265</f>
        <v>0.023700000000000002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209</v>
      </c>
      <c r="AT265" s="230" t="s">
        <v>153</v>
      </c>
      <c r="AU265" s="230" t="s">
        <v>89</v>
      </c>
      <c r="AY265" s="18" t="s">
        <v>151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87</v>
      </c>
      <c r="BK265" s="231">
        <f>ROUND(I265*H265,2)</f>
        <v>0</v>
      </c>
      <c r="BL265" s="18" t="s">
        <v>209</v>
      </c>
      <c r="BM265" s="230" t="s">
        <v>2808</v>
      </c>
    </row>
    <row r="266" s="2" customFormat="1" ht="16.5" customHeight="1">
      <c r="A266" s="39"/>
      <c r="B266" s="40"/>
      <c r="C266" s="219" t="s">
        <v>885</v>
      </c>
      <c r="D266" s="219" t="s">
        <v>153</v>
      </c>
      <c r="E266" s="220" t="s">
        <v>2809</v>
      </c>
      <c r="F266" s="221" t="s">
        <v>2810</v>
      </c>
      <c r="G266" s="222" t="s">
        <v>1252</v>
      </c>
      <c r="H266" s="223">
        <v>1900</v>
      </c>
      <c r="I266" s="224"/>
      <c r="J266" s="225">
        <f>ROUND(I266*H266,2)</f>
        <v>0</v>
      </c>
      <c r="K266" s="221" t="s">
        <v>1</v>
      </c>
      <c r="L266" s="45"/>
      <c r="M266" s="226" t="s">
        <v>1</v>
      </c>
      <c r="N266" s="227" t="s">
        <v>44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0.001</v>
      </c>
      <c r="T266" s="229">
        <f>S266*H266</f>
        <v>1.9000000000000001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209</v>
      </c>
      <c r="AT266" s="230" t="s">
        <v>153</v>
      </c>
      <c r="AU266" s="230" t="s">
        <v>89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87</v>
      </c>
      <c r="BK266" s="231">
        <f>ROUND(I266*H266,2)</f>
        <v>0</v>
      </c>
      <c r="BL266" s="18" t="s">
        <v>209</v>
      </c>
      <c r="BM266" s="230" t="s">
        <v>2811</v>
      </c>
    </row>
    <row r="267" s="13" customFormat="1">
      <c r="A267" s="13"/>
      <c r="B267" s="232"/>
      <c r="C267" s="233"/>
      <c r="D267" s="234" t="s">
        <v>160</v>
      </c>
      <c r="E267" s="235" t="s">
        <v>1</v>
      </c>
      <c r="F267" s="236" t="s">
        <v>2812</v>
      </c>
      <c r="G267" s="233"/>
      <c r="H267" s="235" t="s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160</v>
      </c>
      <c r="AU267" s="242" t="s">
        <v>89</v>
      </c>
      <c r="AV267" s="13" t="s">
        <v>87</v>
      </c>
      <c r="AW267" s="13" t="s">
        <v>34</v>
      </c>
      <c r="AX267" s="13" t="s">
        <v>79</v>
      </c>
      <c r="AY267" s="242" t="s">
        <v>151</v>
      </c>
    </row>
    <row r="268" s="13" customFormat="1">
      <c r="A268" s="13"/>
      <c r="B268" s="232"/>
      <c r="C268" s="233"/>
      <c r="D268" s="234" t="s">
        <v>160</v>
      </c>
      <c r="E268" s="235" t="s">
        <v>1</v>
      </c>
      <c r="F268" s="236" t="s">
        <v>2813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160</v>
      </c>
      <c r="AU268" s="242" t="s">
        <v>89</v>
      </c>
      <c r="AV268" s="13" t="s">
        <v>87</v>
      </c>
      <c r="AW268" s="13" t="s">
        <v>34</v>
      </c>
      <c r="AX268" s="13" t="s">
        <v>79</v>
      </c>
      <c r="AY268" s="242" t="s">
        <v>151</v>
      </c>
    </row>
    <row r="269" s="14" customFormat="1">
      <c r="A269" s="14"/>
      <c r="B269" s="243"/>
      <c r="C269" s="244"/>
      <c r="D269" s="234" t="s">
        <v>160</v>
      </c>
      <c r="E269" s="245" t="s">
        <v>1</v>
      </c>
      <c r="F269" s="246" t="s">
        <v>2814</v>
      </c>
      <c r="G269" s="244"/>
      <c r="H269" s="247">
        <v>1200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160</v>
      </c>
      <c r="AU269" s="253" t="s">
        <v>89</v>
      </c>
      <c r="AV269" s="14" t="s">
        <v>89</v>
      </c>
      <c r="AW269" s="14" t="s">
        <v>34</v>
      </c>
      <c r="AX269" s="14" t="s">
        <v>79</v>
      </c>
      <c r="AY269" s="253" t="s">
        <v>151</v>
      </c>
    </row>
    <row r="270" s="13" customFormat="1">
      <c r="A270" s="13"/>
      <c r="B270" s="232"/>
      <c r="C270" s="233"/>
      <c r="D270" s="234" t="s">
        <v>160</v>
      </c>
      <c r="E270" s="235" t="s">
        <v>1</v>
      </c>
      <c r="F270" s="236" t="s">
        <v>2815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160</v>
      </c>
      <c r="AU270" s="242" t="s">
        <v>89</v>
      </c>
      <c r="AV270" s="13" t="s">
        <v>87</v>
      </c>
      <c r="AW270" s="13" t="s">
        <v>34</v>
      </c>
      <c r="AX270" s="13" t="s">
        <v>79</v>
      </c>
      <c r="AY270" s="242" t="s">
        <v>151</v>
      </c>
    </row>
    <row r="271" s="14" customFormat="1">
      <c r="A271" s="14"/>
      <c r="B271" s="243"/>
      <c r="C271" s="244"/>
      <c r="D271" s="234" t="s">
        <v>160</v>
      </c>
      <c r="E271" s="245" t="s">
        <v>1</v>
      </c>
      <c r="F271" s="246" t="s">
        <v>2816</v>
      </c>
      <c r="G271" s="244"/>
      <c r="H271" s="247">
        <v>400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160</v>
      </c>
      <c r="AU271" s="253" t="s">
        <v>89</v>
      </c>
      <c r="AV271" s="14" t="s">
        <v>89</v>
      </c>
      <c r="AW271" s="14" t="s">
        <v>34</v>
      </c>
      <c r="AX271" s="14" t="s">
        <v>79</v>
      </c>
      <c r="AY271" s="253" t="s">
        <v>151</v>
      </c>
    </row>
    <row r="272" s="13" customFormat="1">
      <c r="A272" s="13"/>
      <c r="B272" s="232"/>
      <c r="C272" s="233"/>
      <c r="D272" s="234" t="s">
        <v>160</v>
      </c>
      <c r="E272" s="235" t="s">
        <v>1</v>
      </c>
      <c r="F272" s="236" t="s">
        <v>2817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160</v>
      </c>
      <c r="AU272" s="242" t="s">
        <v>89</v>
      </c>
      <c r="AV272" s="13" t="s">
        <v>87</v>
      </c>
      <c r="AW272" s="13" t="s">
        <v>34</v>
      </c>
      <c r="AX272" s="13" t="s">
        <v>79</v>
      </c>
      <c r="AY272" s="242" t="s">
        <v>151</v>
      </c>
    </row>
    <row r="273" s="14" customFormat="1">
      <c r="A273" s="14"/>
      <c r="B273" s="243"/>
      <c r="C273" s="244"/>
      <c r="D273" s="234" t="s">
        <v>160</v>
      </c>
      <c r="E273" s="245" t="s">
        <v>1</v>
      </c>
      <c r="F273" s="246" t="s">
        <v>2818</v>
      </c>
      <c r="G273" s="244"/>
      <c r="H273" s="247">
        <v>300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160</v>
      </c>
      <c r="AU273" s="253" t="s">
        <v>89</v>
      </c>
      <c r="AV273" s="14" t="s">
        <v>89</v>
      </c>
      <c r="AW273" s="14" t="s">
        <v>34</v>
      </c>
      <c r="AX273" s="14" t="s">
        <v>79</v>
      </c>
      <c r="AY273" s="253" t="s">
        <v>151</v>
      </c>
    </row>
    <row r="274" s="15" customFormat="1">
      <c r="A274" s="15"/>
      <c r="B274" s="254"/>
      <c r="C274" s="255"/>
      <c r="D274" s="234" t="s">
        <v>160</v>
      </c>
      <c r="E274" s="256" t="s">
        <v>1</v>
      </c>
      <c r="F274" s="257" t="s">
        <v>166</v>
      </c>
      <c r="G274" s="255"/>
      <c r="H274" s="258">
        <v>1900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160</v>
      </c>
      <c r="AU274" s="264" t="s">
        <v>89</v>
      </c>
      <c r="AV274" s="15" t="s">
        <v>158</v>
      </c>
      <c r="AW274" s="15" t="s">
        <v>34</v>
      </c>
      <c r="AX274" s="15" t="s">
        <v>87</v>
      </c>
      <c r="AY274" s="264" t="s">
        <v>151</v>
      </c>
    </row>
    <row r="275" s="2" customFormat="1" ht="16.5" customHeight="1">
      <c r="A275" s="39"/>
      <c r="B275" s="40"/>
      <c r="C275" s="219" t="s">
        <v>889</v>
      </c>
      <c r="D275" s="219" t="s">
        <v>153</v>
      </c>
      <c r="E275" s="220" t="s">
        <v>2819</v>
      </c>
      <c r="F275" s="221" t="s">
        <v>2820</v>
      </c>
      <c r="G275" s="222" t="s">
        <v>180</v>
      </c>
      <c r="H275" s="223">
        <v>3</v>
      </c>
      <c r="I275" s="224"/>
      <c r="J275" s="225">
        <f>ROUND(I275*H275,2)</f>
        <v>0</v>
      </c>
      <c r="K275" s="221" t="s">
        <v>157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209</v>
      </c>
      <c r="AT275" s="230" t="s">
        <v>153</v>
      </c>
      <c r="AU275" s="230" t="s">
        <v>89</v>
      </c>
      <c r="AY275" s="18" t="s">
        <v>151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87</v>
      </c>
      <c r="BK275" s="231">
        <f>ROUND(I275*H275,2)</f>
        <v>0</v>
      </c>
      <c r="BL275" s="18" t="s">
        <v>209</v>
      </c>
      <c r="BM275" s="230" t="s">
        <v>2821</v>
      </c>
    </row>
    <row r="276" s="2" customFormat="1" ht="16.5" customHeight="1">
      <c r="A276" s="39"/>
      <c r="B276" s="40"/>
      <c r="C276" s="219" t="s">
        <v>893</v>
      </c>
      <c r="D276" s="219" t="s">
        <v>153</v>
      </c>
      <c r="E276" s="220" t="s">
        <v>1129</v>
      </c>
      <c r="F276" s="221" t="s">
        <v>1130</v>
      </c>
      <c r="G276" s="222" t="s">
        <v>180</v>
      </c>
      <c r="H276" s="223">
        <v>3</v>
      </c>
      <c r="I276" s="224"/>
      <c r="J276" s="225">
        <f>ROUND(I276*H276,2)</f>
        <v>0</v>
      </c>
      <c r="K276" s="221" t="s">
        <v>157</v>
      </c>
      <c r="L276" s="45"/>
      <c r="M276" s="226" t="s">
        <v>1</v>
      </c>
      <c r="N276" s="227" t="s">
        <v>44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209</v>
      </c>
      <c r="AT276" s="230" t="s">
        <v>153</v>
      </c>
      <c r="AU276" s="230" t="s">
        <v>89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87</v>
      </c>
      <c r="BK276" s="231">
        <f>ROUND(I276*H276,2)</f>
        <v>0</v>
      </c>
      <c r="BL276" s="18" t="s">
        <v>209</v>
      </c>
      <c r="BM276" s="230" t="s">
        <v>2822</v>
      </c>
    </row>
    <row r="277" s="14" customFormat="1">
      <c r="A277" s="14"/>
      <c r="B277" s="243"/>
      <c r="C277" s="244"/>
      <c r="D277" s="234" t="s">
        <v>160</v>
      </c>
      <c r="E277" s="245" t="s">
        <v>1</v>
      </c>
      <c r="F277" s="246" t="s">
        <v>176</v>
      </c>
      <c r="G277" s="244"/>
      <c r="H277" s="247">
        <v>3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160</v>
      </c>
      <c r="AU277" s="253" t="s">
        <v>89</v>
      </c>
      <c r="AV277" s="14" t="s">
        <v>89</v>
      </c>
      <c r="AW277" s="14" t="s">
        <v>34</v>
      </c>
      <c r="AX277" s="14" t="s">
        <v>87</v>
      </c>
      <c r="AY277" s="253" t="s">
        <v>151</v>
      </c>
    </row>
    <row r="278" s="2" customFormat="1" ht="16.5" customHeight="1">
      <c r="A278" s="39"/>
      <c r="B278" s="40"/>
      <c r="C278" s="219" t="s">
        <v>903</v>
      </c>
      <c r="D278" s="219" t="s">
        <v>153</v>
      </c>
      <c r="E278" s="220" t="s">
        <v>1132</v>
      </c>
      <c r="F278" s="221" t="s">
        <v>2823</v>
      </c>
      <c r="G278" s="222" t="s">
        <v>180</v>
      </c>
      <c r="H278" s="223">
        <v>27</v>
      </c>
      <c r="I278" s="224"/>
      <c r="J278" s="225">
        <f>ROUND(I278*H278,2)</f>
        <v>0</v>
      </c>
      <c r="K278" s="221" t="s">
        <v>157</v>
      </c>
      <c r="L278" s="45"/>
      <c r="M278" s="226" t="s">
        <v>1</v>
      </c>
      <c r="N278" s="227" t="s">
        <v>44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209</v>
      </c>
      <c r="AT278" s="230" t="s">
        <v>153</v>
      </c>
      <c r="AU278" s="230" t="s">
        <v>89</v>
      </c>
      <c r="AY278" s="18" t="s">
        <v>151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87</v>
      </c>
      <c r="BK278" s="231">
        <f>ROUND(I278*H278,2)</f>
        <v>0</v>
      </c>
      <c r="BL278" s="18" t="s">
        <v>209</v>
      </c>
      <c r="BM278" s="230" t="s">
        <v>2824</v>
      </c>
    </row>
    <row r="279" s="13" customFormat="1">
      <c r="A279" s="13"/>
      <c r="B279" s="232"/>
      <c r="C279" s="233"/>
      <c r="D279" s="234" t="s">
        <v>160</v>
      </c>
      <c r="E279" s="235" t="s">
        <v>1</v>
      </c>
      <c r="F279" s="236" t="s">
        <v>2825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160</v>
      </c>
      <c r="AU279" s="242" t="s">
        <v>89</v>
      </c>
      <c r="AV279" s="13" t="s">
        <v>87</v>
      </c>
      <c r="AW279" s="13" t="s">
        <v>34</v>
      </c>
      <c r="AX279" s="13" t="s">
        <v>79</v>
      </c>
      <c r="AY279" s="242" t="s">
        <v>151</v>
      </c>
    </row>
    <row r="280" s="14" customFormat="1">
      <c r="A280" s="14"/>
      <c r="B280" s="243"/>
      <c r="C280" s="244"/>
      <c r="D280" s="234" t="s">
        <v>160</v>
      </c>
      <c r="E280" s="245" t="s">
        <v>1</v>
      </c>
      <c r="F280" s="246" t="s">
        <v>2826</v>
      </c>
      <c r="G280" s="244"/>
      <c r="H280" s="247">
        <v>27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160</v>
      </c>
      <c r="AU280" s="253" t="s">
        <v>89</v>
      </c>
      <c r="AV280" s="14" t="s">
        <v>89</v>
      </c>
      <c r="AW280" s="14" t="s">
        <v>34</v>
      </c>
      <c r="AX280" s="14" t="s">
        <v>87</v>
      </c>
      <c r="AY280" s="253" t="s">
        <v>151</v>
      </c>
    </row>
    <row r="281" s="12" customFormat="1" ht="22.8" customHeight="1">
      <c r="A281" s="12"/>
      <c r="B281" s="203"/>
      <c r="C281" s="204"/>
      <c r="D281" s="205" t="s">
        <v>78</v>
      </c>
      <c r="E281" s="217" t="s">
        <v>2827</v>
      </c>
      <c r="F281" s="217" t="s">
        <v>2828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SUM(P282:P286)</f>
        <v>0</v>
      </c>
      <c r="Q281" s="211"/>
      <c r="R281" s="212">
        <f>SUM(R282:R286)</f>
        <v>0</v>
      </c>
      <c r="S281" s="211"/>
      <c r="T281" s="213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89</v>
      </c>
      <c r="AT281" s="215" t="s">
        <v>78</v>
      </c>
      <c r="AU281" s="215" t="s">
        <v>87</v>
      </c>
      <c r="AY281" s="214" t="s">
        <v>151</v>
      </c>
      <c r="BK281" s="216">
        <f>SUM(BK282:BK286)</f>
        <v>0</v>
      </c>
    </row>
    <row r="282" s="2" customFormat="1" ht="16.5" customHeight="1">
      <c r="A282" s="39"/>
      <c r="B282" s="40"/>
      <c r="C282" s="219" t="s">
        <v>909</v>
      </c>
      <c r="D282" s="219" t="s">
        <v>153</v>
      </c>
      <c r="E282" s="220" t="s">
        <v>2829</v>
      </c>
      <c r="F282" s="221" t="s">
        <v>2830</v>
      </c>
      <c r="G282" s="222" t="s">
        <v>2515</v>
      </c>
      <c r="H282" s="223">
        <v>1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44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209</v>
      </c>
      <c r="AT282" s="230" t="s">
        <v>153</v>
      </c>
      <c r="AU282" s="230" t="s">
        <v>89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87</v>
      </c>
      <c r="BK282" s="231">
        <f>ROUND(I282*H282,2)</f>
        <v>0</v>
      </c>
      <c r="BL282" s="18" t="s">
        <v>209</v>
      </c>
      <c r="BM282" s="230" t="s">
        <v>2831</v>
      </c>
    </row>
    <row r="283" s="2" customFormat="1" ht="16.5" customHeight="1">
      <c r="A283" s="39"/>
      <c r="B283" s="40"/>
      <c r="C283" s="219" t="s">
        <v>913</v>
      </c>
      <c r="D283" s="219" t="s">
        <v>153</v>
      </c>
      <c r="E283" s="220" t="s">
        <v>2832</v>
      </c>
      <c r="F283" s="221" t="s">
        <v>2833</v>
      </c>
      <c r="G283" s="222" t="s">
        <v>2515</v>
      </c>
      <c r="H283" s="223">
        <v>1</v>
      </c>
      <c r="I283" s="224"/>
      <c r="J283" s="225">
        <f>ROUND(I283*H283,2)</f>
        <v>0</v>
      </c>
      <c r="K283" s="221" t="s">
        <v>1</v>
      </c>
      <c r="L283" s="45"/>
      <c r="M283" s="226" t="s">
        <v>1</v>
      </c>
      <c r="N283" s="227" t="s">
        <v>44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209</v>
      </c>
      <c r="AT283" s="230" t="s">
        <v>153</v>
      </c>
      <c r="AU283" s="230" t="s">
        <v>89</v>
      </c>
      <c r="AY283" s="18" t="s">
        <v>151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87</v>
      </c>
      <c r="BK283" s="231">
        <f>ROUND(I283*H283,2)</f>
        <v>0</v>
      </c>
      <c r="BL283" s="18" t="s">
        <v>209</v>
      </c>
      <c r="BM283" s="230" t="s">
        <v>2834</v>
      </c>
    </row>
    <row r="284" s="2" customFormat="1" ht="16.5" customHeight="1">
      <c r="A284" s="39"/>
      <c r="B284" s="40"/>
      <c r="C284" s="219" t="s">
        <v>919</v>
      </c>
      <c r="D284" s="219" t="s">
        <v>153</v>
      </c>
      <c r="E284" s="220" t="s">
        <v>2835</v>
      </c>
      <c r="F284" s="221" t="s">
        <v>2836</v>
      </c>
      <c r="G284" s="222" t="s">
        <v>2515</v>
      </c>
      <c r="H284" s="223">
        <v>1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44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209</v>
      </c>
      <c r="AT284" s="230" t="s">
        <v>153</v>
      </c>
      <c r="AU284" s="230" t="s">
        <v>89</v>
      </c>
      <c r="AY284" s="18" t="s">
        <v>151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87</v>
      </c>
      <c r="BK284" s="231">
        <f>ROUND(I284*H284,2)</f>
        <v>0</v>
      </c>
      <c r="BL284" s="18" t="s">
        <v>209</v>
      </c>
      <c r="BM284" s="230" t="s">
        <v>2837</v>
      </c>
    </row>
    <row r="285" s="2" customFormat="1" ht="16.5" customHeight="1">
      <c r="A285" s="39"/>
      <c r="B285" s="40"/>
      <c r="C285" s="219" t="s">
        <v>925</v>
      </c>
      <c r="D285" s="219" t="s">
        <v>153</v>
      </c>
      <c r="E285" s="220" t="s">
        <v>2838</v>
      </c>
      <c r="F285" s="221" t="s">
        <v>2839</v>
      </c>
      <c r="G285" s="222" t="s">
        <v>2515</v>
      </c>
      <c r="H285" s="223">
        <v>1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44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209</v>
      </c>
      <c r="AT285" s="230" t="s">
        <v>153</v>
      </c>
      <c r="AU285" s="230" t="s">
        <v>89</v>
      </c>
      <c r="AY285" s="18" t="s">
        <v>151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87</v>
      </c>
      <c r="BK285" s="231">
        <f>ROUND(I285*H285,2)</f>
        <v>0</v>
      </c>
      <c r="BL285" s="18" t="s">
        <v>209</v>
      </c>
      <c r="BM285" s="230" t="s">
        <v>2840</v>
      </c>
    </row>
    <row r="286" s="2" customFormat="1" ht="16.5" customHeight="1">
      <c r="A286" s="39"/>
      <c r="B286" s="40"/>
      <c r="C286" s="219" t="s">
        <v>932</v>
      </c>
      <c r="D286" s="219" t="s">
        <v>153</v>
      </c>
      <c r="E286" s="220" t="s">
        <v>2841</v>
      </c>
      <c r="F286" s="221" t="s">
        <v>2842</v>
      </c>
      <c r="G286" s="222" t="s">
        <v>2515</v>
      </c>
      <c r="H286" s="223">
        <v>1</v>
      </c>
      <c r="I286" s="224"/>
      <c r="J286" s="225">
        <f>ROUND(I286*H286,2)</f>
        <v>0</v>
      </c>
      <c r="K286" s="221" t="s">
        <v>1</v>
      </c>
      <c r="L286" s="45"/>
      <c r="M286" s="289" t="s">
        <v>1</v>
      </c>
      <c r="N286" s="290" t="s">
        <v>44</v>
      </c>
      <c r="O286" s="291"/>
      <c r="P286" s="292">
        <f>O286*H286</f>
        <v>0</v>
      </c>
      <c r="Q286" s="292">
        <v>0</v>
      </c>
      <c r="R286" s="292">
        <f>Q286*H286</f>
        <v>0</v>
      </c>
      <c r="S286" s="292">
        <v>0</v>
      </c>
      <c r="T286" s="29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209</v>
      </c>
      <c r="AT286" s="230" t="s">
        <v>153</v>
      </c>
      <c r="AU286" s="230" t="s">
        <v>89</v>
      </c>
      <c r="AY286" s="18" t="s">
        <v>151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87</v>
      </c>
      <c r="BK286" s="231">
        <f>ROUND(I286*H286,2)</f>
        <v>0</v>
      </c>
      <c r="BL286" s="18" t="s">
        <v>209</v>
      </c>
      <c r="BM286" s="230" t="s">
        <v>2843</v>
      </c>
    </row>
    <row r="287" s="2" customFormat="1" ht="6.96" customHeight="1">
      <c r="A287" s="39"/>
      <c r="B287" s="67"/>
      <c r="C287" s="68"/>
      <c r="D287" s="68"/>
      <c r="E287" s="68"/>
      <c r="F287" s="68"/>
      <c r="G287" s="68"/>
      <c r="H287" s="68"/>
      <c r="I287" s="68"/>
      <c r="J287" s="68"/>
      <c r="K287" s="68"/>
      <c r="L287" s="45"/>
      <c r="M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</sheetData>
  <sheetProtection sheet="1" autoFilter="0" formatColumns="0" formatRows="0" objects="1" scenarios="1" spinCount="100000" saltValue="Y25C69PJhVvTeZqBTb8UDeZXYBzDGMC9YQxqs51/q/wNMpUuteqTh1jYPzIqR2T+D0RzGsjF5LL0LBNnZRUJzQ==" hashValue="tgpkS59qpc+ixX7XJZniaqzcE+RwmjhF3Q234k2dESMnqkxCW6TRxYxfWgTMOyrDdtjb/gGcXHZVa2ehJhboxQ==" algorithmName="SHA-512" password="CC35"/>
  <autoFilter ref="C129:K28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hidden="1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Rekonstrukce kulturního domu v Hájku čp.20 - Úspory energií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2844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ROUND((SUM(BE123:BE177)),  2)</f>
        <v>0</v>
      </c>
      <c r="G33" s="39"/>
      <c r="H33" s="39"/>
      <c r="I33" s="156">
        <v>0.20999999999999999</v>
      </c>
      <c r="J33" s="155">
        <f>ROUND(((SUM(BE123:BE177))*I33),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45</v>
      </c>
      <c r="F34" s="155">
        <f>ROUND((SUM(BF123:BF177)),  2)</f>
        <v>0</v>
      </c>
      <c r="G34" s="39"/>
      <c r="H34" s="39"/>
      <c r="I34" s="156">
        <v>0.14999999999999999</v>
      </c>
      <c r="J34" s="155">
        <f>ROUND(((SUM(BF123:BF177))*I34),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ROUND((SUM(BG123:BG177)),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ROUND((SUM(BH123:BH177)),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ROUND((SUM(BI123:BI177)),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kulturního domu v Hájku čp.20 - Úspory energií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G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Hájek</v>
      </c>
      <c r="G89" s="41"/>
      <c r="H89" s="41"/>
      <c r="I89" s="33" t="s">
        <v>24</v>
      </c>
      <c r="J89" s="80" t="str">
        <f>IF(J12="","",J12)</f>
        <v>1. 12. 2020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26</v>
      </c>
      <c r="D91" s="41"/>
      <c r="E91" s="41"/>
      <c r="F91" s="28" t="str">
        <f>E15</f>
        <v>Obec Hájek</v>
      </c>
      <c r="G91" s="41"/>
      <c r="H91" s="41"/>
      <c r="I91" s="33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2845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2846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2847</v>
      </c>
      <c r="E99" s="189"/>
      <c r="F99" s="189"/>
      <c r="G99" s="189"/>
      <c r="H99" s="189"/>
      <c r="I99" s="189"/>
      <c r="J99" s="190">
        <f>J133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2848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2849</v>
      </c>
      <c r="E101" s="189"/>
      <c r="F101" s="189"/>
      <c r="G101" s="189"/>
      <c r="H101" s="189"/>
      <c r="I101" s="189"/>
      <c r="J101" s="190">
        <f>J164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2850</v>
      </c>
      <c r="E102" s="189"/>
      <c r="F102" s="189"/>
      <c r="G102" s="189"/>
      <c r="H102" s="189"/>
      <c r="I102" s="189"/>
      <c r="J102" s="190">
        <f>J168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2851</v>
      </c>
      <c r="E103" s="189"/>
      <c r="F103" s="189"/>
      <c r="G103" s="189"/>
      <c r="H103" s="189"/>
      <c r="I103" s="189"/>
      <c r="J103" s="190">
        <f>J170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Rekonstrukce kulturního domu v Hájku čp.20 - Úspory energií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G - VRN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Hájek</v>
      </c>
      <c r="G117" s="41"/>
      <c r="H117" s="41"/>
      <c r="I117" s="33" t="s">
        <v>24</v>
      </c>
      <c r="J117" s="80" t="str">
        <f>IF(J12="","",J12)</f>
        <v>1. 12. 2020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3" t="s">
        <v>26</v>
      </c>
      <c r="D119" s="41"/>
      <c r="E119" s="41"/>
      <c r="F119" s="28" t="str">
        <f>E15</f>
        <v>Obec Hájek</v>
      </c>
      <c r="G119" s="41"/>
      <c r="H119" s="41"/>
      <c r="I119" s="33" t="s">
        <v>32</v>
      </c>
      <c r="J119" s="37" t="str">
        <f>E21</f>
        <v>BPO spol. s r.o.,Lidická 1239,36317 OSTROV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>Tomanová Ing.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137</v>
      </c>
      <c r="D122" s="195" t="s">
        <v>64</v>
      </c>
      <c r="E122" s="195" t="s">
        <v>60</v>
      </c>
      <c r="F122" s="195" t="s">
        <v>61</v>
      </c>
      <c r="G122" s="195" t="s">
        <v>138</v>
      </c>
      <c r="H122" s="195" t="s">
        <v>139</v>
      </c>
      <c r="I122" s="195" t="s">
        <v>140</v>
      </c>
      <c r="J122" s="195" t="s">
        <v>103</v>
      </c>
      <c r="K122" s="196" t="s">
        <v>141</v>
      </c>
      <c r="L122" s="197"/>
      <c r="M122" s="101" t="s">
        <v>1</v>
      </c>
      <c r="N122" s="102" t="s">
        <v>43</v>
      </c>
      <c r="O122" s="102" t="s">
        <v>142</v>
      </c>
      <c r="P122" s="102" t="s">
        <v>143</v>
      </c>
      <c r="Q122" s="102" t="s">
        <v>144</v>
      </c>
      <c r="R122" s="102" t="s">
        <v>145</v>
      </c>
      <c r="S122" s="102" t="s">
        <v>146</v>
      </c>
      <c r="T122" s="103" t="s">
        <v>147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148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105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78</v>
      </c>
      <c r="E124" s="206" t="s">
        <v>96</v>
      </c>
      <c r="F124" s="206" t="s">
        <v>2852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P125+P133+P148+P164+P168+P170</f>
        <v>0</v>
      </c>
      <c r="Q124" s="211"/>
      <c r="R124" s="212">
        <f>R125+R133+R148+R164+R168+R170</f>
        <v>0</v>
      </c>
      <c r="S124" s="211"/>
      <c r="T124" s="213">
        <f>T125+T133+T148+T164+T168+T170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192</v>
      </c>
      <c r="AT124" s="215" t="s">
        <v>78</v>
      </c>
      <c r="AU124" s="215" t="s">
        <v>79</v>
      </c>
      <c r="AY124" s="214" t="s">
        <v>151</v>
      </c>
      <c r="BK124" s="216">
        <f>BK125+BK133+BK148+BK164+BK168+BK170</f>
        <v>0</v>
      </c>
    </row>
    <row r="125" s="12" customFormat="1" ht="22.8" customHeight="1">
      <c r="A125" s="12"/>
      <c r="B125" s="203"/>
      <c r="C125" s="204"/>
      <c r="D125" s="205" t="s">
        <v>78</v>
      </c>
      <c r="E125" s="217" t="s">
        <v>2853</v>
      </c>
      <c r="F125" s="217" t="s">
        <v>2854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SUM(P126:P132)</f>
        <v>0</v>
      </c>
      <c r="Q125" s="211"/>
      <c r="R125" s="212">
        <f>SUM(R126:R132)</f>
        <v>0</v>
      </c>
      <c r="S125" s="211"/>
      <c r="T125" s="213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192</v>
      </c>
      <c r="AT125" s="215" t="s">
        <v>78</v>
      </c>
      <c r="AU125" s="215" t="s">
        <v>87</v>
      </c>
      <c r="AY125" s="214" t="s">
        <v>151</v>
      </c>
      <c r="BK125" s="216">
        <f>SUM(BK126:BK132)</f>
        <v>0</v>
      </c>
    </row>
    <row r="126" s="2" customFormat="1">
      <c r="A126" s="39"/>
      <c r="B126" s="40"/>
      <c r="C126" s="219" t="s">
        <v>87</v>
      </c>
      <c r="D126" s="219" t="s">
        <v>153</v>
      </c>
      <c r="E126" s="220" t="s">
        <v>2855</v>
      </c>
      <c r="F126" s="221" t="s">
        <v>2856</v>
      </c>
      <c r="G126" s="222" t="s">
        <v>1112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44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2857</v>
      </c>
      <c r="AT126" s="230" t="s">
        <v>153</v>
      </c>
      <c r="AU126" s="230" t="s">
        <v>89</v>
      </c>
      <c r="AY126" s="18" t="s">
        <v>151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87</v>
      </c>
      <c r="BK126" s="231">
        <f>ROUND(I126*H126,2)</f>
        <v>0</v>
      </c>
      <c r="BL126" s="18" t="s">
        <v>2857</v>
      </c>
      <c r="BM126" s="230" t="s">
        <v>2858</v>
      </c>
    </row>
    <row r="127" s="2" customFormat="1" ht="16.5" customHeight="1">
      <c r="A127" s="39"/>
      <c r="B127" s="40"/>
      <c r="C127" s="219" t="s">
        <v>89</v>
      </c>
      <c r="D127" s="219" t="s">
        <v>153</v>
      </c>
      <c r="E127" s="220" t="s">
        <v>2859</v>
      </c>
      <c r="F127" s="221" t="s">
        <v>2860</v>
      </c>
      <c r="G127" s="222" t="s">
        <v>1112</v>
      </c>
      <c r="H127" s="223">
        <v>1</v>
      </c>
      <c r="I127" s="224"/>
      <c r="J127" s="225">
        <f>ROUND(I127*H127,2)</f>
        <v>0</v>
      </c>
      <c r="K127" s="221" t="s">
        <v>157</v>
      </c>
      <c r="L127" s="45"/>
      <c r="M127" s="226" t="s">
        <v>1</v>
      </c>
      <c r="N127" s="227" t="s">
        <v>44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2857</v>
      </c>
      <c r="AT127" s="230" t="s">
        <v>153</v>
      </c>
      <c r="AU127" s="230" t="s">
        <v>89</v>
      </c>
      <c r="AY127" s="18" t="s">
        <v>151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87</v>
      </c>
      <c r="BK127" s="231">
        <f>ROUND(I127*H127,2)</f>
        <v>0</v>
      </c>
      <c r="BL127" s="18" t="s">
        <v>2857</v>
      </c>
      <c r="BM127" s="230" t="s">
        <v>2861</v>
      </c>
    </row>
    <row r="128" s="2" customFormat="1" ht="16.5" customHeight="1">
      <c r="A128" s="39"/>
      <c r="B128" s="40"/>
      <c r="C128" s="219" t="s">
        <v>176</v>
      </c>
      <c r="D128" s="219" t="s">
        <v>153</v>
      </c>
      <c r="E128" s="220" t="s">
        <v>2862</v>
      </c>
      <c r="F128" s="221" t="s">
        <v>2863</v>
      </c>
      <c r="G128" s="222" t="s">
        <v>1112</v>
      </c>
      <c r="H128" s="223">
        <v>1</v>
      </c>
      <c r="I128" s="224"/>
      <c r="J128" s="225">
        <f>ROUND(I128*H128,2)</f>
        <v>0</v>
      </c>
      <c r="K128" s="221" t="s">
        <v>157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2857</v>
      </c>
      <c r="AT128" s="230" t="s">
        <v>153</v>
      </c>
      <c r="AU128" s="230" t="s">
        <v>89</v>
      </c>
      <c r="AY128" s="18" t="s">
        <v>151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2857</v>
      </c>
      <c r="BM128" s="230" t="s">
        <v>2864</v>
      </c>
    </row>
    <row r="129" s="13" customFormat="1">
      <c r="A129" s="13"/>
      <c r="B129" s="232"/>
      <c r="C129" s="233"/>
      <c r="D129" s="234" t="s">
        <v>160</v>
      </c>
      <c r="E129" s="235" t="s">
        <v>1</v>
      </c>
      <c r="F129" s="236" t="s">
        <v>2865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160</v>
      </c>
      <c r="AU129" s="242" t="s">
        <v>89</v>
      </c>
      <c r="AV129" s="13" t="s">
        <v>87</v>
      </c>
      <c r="AW129" s="13" t="s">
        <v>34</v>
      </c>
      <c r="AX129" s="13" t="s">
        <v>79</v>
      </c>
      <c r="AY129" s="242" t="s">
        <v>151</v>
      </c>
    </row>
    <row r="130" s="13" customFormat="1">
      <c r="A130" s="13"/>
      <c r="B130" s="232"/>
      <c r="C130" s="233"/>
      <c r="D130" s="234" t="s">
        <v>160</v>
      </c>
      <c r="E130" s="235" t="s">
        <v>1</v>
      </c>
      <c r="F130" s="236" t="s">
        <v>2866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160</v>
      </c>
      <c r="AU130" s="242" t="s">
        <v>89</v>
      </c>
      <c r="AV130" s="13" t="s">
        <v>87</v>
      </c>
      <c r="AW130" s="13" t="s">
        <v>34</v>
      </c>
      <c r="AX130" s="13" t="s">
        <v>79</v>
      </c>
      <c r="AY130" s="242" t="s">
        <v>151</v>
      </c>
    </row>
    <row r="131" s="13" customFormat="1">
      <c r="A131" s="13"/>
      <c r="B131" s="232"/>
      <c r="C131" s="233"/>
      <c r="D131" s="234" t="s">
        <v>160</v>
      </c>
      <c r="E131" s="235" t="s">
        <v>1</v>
      </c>
      <c r="F131" s="236" t="s">
        <v>2867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160</v>
      </c>
      <c r="AU131" s="242" t="s">
        <v>89</v>
      </c>
      <c r="AV131" s="13" t="s">
        <v>87</v>
      </c>
      <c r="AW131" s="13" t="s">
        <v>34</v>
      </c>
      <c r="AX131" s="13" t="s">
        <v>79</v>
      </c>
      <c r="AY131" s="242" t="s">
        <v>151</v>
      </c>
    </row>
    <row r="132" s="14" customFormat="1">
      <c r="A132" s="14"/>
      <c r="B132" s="243"/>
      <c r="C132" s="244"/>
      <c r="D132" s="234" t="s">
        <v>160</v>
      </c>
      <c r="E132" s="245" t="s">
        <v>1</v>
      </c>
      <c r="F132" s="246" t="s">
        <v>87</v>
      </c>
      <c r="G132" s="244"/>
      <c r="H132" s="247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160</v>
      </c>
      <c r="AU132" s="253" t="s">
        <v>89</v>
      </c>
      <c r="AV132" s="14" t="s">
        <v>89</v>
      </c>
      <c r="AW132" s="14" t="s">
        <v>34</v>
      </c>
      <c r="AX132" s="14" t="s">
        <v>87</v>
      </c>
      <c r="AY132" s="253" t="s">
        <v>151</v>
      </c>
    </row>
    <row r="133" s="12" customFormat="1" ht="22.8" customHeight="1">
      <c r="A133" s="12"/>
      <c r="B133" s="203"/>
      <c r="C133" s="204"/>
      <c r="D133" s="205" t="s">
        <v>78</v>
      </c>
      <c r="E133" s="217" t="s">
        <v>2868</v>
      </c>
      <c r="F133" s="217" t="s">
        <v>2869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SUM(P134:P147)</f>
        <v>0</v>
      </c>
      <c r="Q133" s="211"/>
      <c r="R133" s="212">
        <f>SUM(R134:R147)</f>
        <v>0</v>
      </c>
      <c r="S133" s="211"/>
      <c r="T133" s="213">
        <f>SUM(T134:T147)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192</v>
      </c>
      <c r="AT133" s="215" t="s">
        <v>78</v>
      </c>
      <c r="AU133" s="215" t="s">
        <v>87</v>
      </c>
      <c r="AY133" s="214" t="s">
        <v>151</v>
      </c>
      <c r="BK133" s="216">
        <f>SUM(BK134:BK147)</f>
        <v>0</v>
      </c>
    </row>
    <row r="134" s="2" customFormat="1" ht="16.5" customHeight="1">
      <c r="A134" s="39"/>
      <c r="B134" s="40"/>
      <c r="C134" s="219" t="s">
        <v>158</v>
      </c>
      <c r="D134" s="219" t="s">
        <v>153</v>
      </c>
      <c r="E134" s="220" t="s">
        <v>2870</v>
      </c>
      <c r="F134" s="221" t="s">
        <v>2869</v>
      </c>
      <c r="G134" s="222" t="s">
        <v>1112</v>
      </c>
      <c r="H134" s="223">
        <v>1</v>
      </c>
      <c r="I134" s="224"/>
      <c r="J134" s="225">
        <f>ROUND(I134*H134,2)</f>
        <v>0</v>
      </c>
      <c r="K134" s="221" t="s">
        <v>157</v>
      </c>
      <c r="L134" s="45"/>
      <c r="M134" s="226" t="s">
        <v>1</v>
      </c>
      <c r="N134" s="227" t="s">
        <v>44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2857</v>
      </c>
      <c r="AT134" s="230" t="s">
        <v>153</v>
      </c>
      <c r="AU134" s="230" t="s">
        <v>89</v>
      </c>
      <c r="AY134" s="18" t="s">
        <v>151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87</v>
      </c>
      <c r="BK134" s="231">
        <f>ROUND(I134*H134,2)</f>
        <v>0</v>
      </c>
      <c r="BL134" s="18" t="s">
        <v>2857</v>
      </c>
      <c r="BM134" s="230" t="s">
        <v>2871</v>
      </c>
    </row>
    <row r="135" s="13" customFormat="1">
      <c r="A135" s="13"/>
      <c r="B135" s="232"/>
      <c r="C135" s="233"/>
      <c r="D135" s="234" t="s">
        <v>160</v>
      </c>
      <c r="E135" s="235" t="s">
        <v>1</v>
      </c>
      <c r="F135" s="236" t="s">
        <v>2872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160</v>
      </c>
      <c r="AU135" s="242" t="s">
        <v>89</v>
      </c>
      <c r="AV135" s="13" t="s">
        <v>87</v>
      </c>
      <c r="AW135" s="13" t="s">
        <v>34</v>
      </c>
      <c r="AX135" s="13" t="s">
        <v>79</v>
      </c>
      <c r="AY135" s="242" t="s">
        <v>151</v>
      </c>
    </row>
    <row r="136" s="14" customFormat="1">
      <c r="A136" s="14"/>
      <c r="B136" s="243"/>
      <c r="C136" s="244"/>
      <c r="D136" s="234" t="s">
        <v>160</v>
      </c>
      <c r="E136" s="245" t="s">
        <v>1</v>
      </c>
      <c r="F136" s="246" t="s">
        <v>87</v>
      </c>
      <c r="G136" s="244"/>
      <c r="H136" s="247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160</v>
      </c>
      <c r="AU136" s="253" t="s">
        <v>89</v>
      </c>
      <c r="AV136" s="14" t="s">
        <v>89</v>
      </c>
      <c r="AW136" s="14" t="s">
        <v>34</v>
      </c>
      <c r="AX136" s="14" t="s">
        <v>87</v>
      </c>
      <c r="AY136" s="253" t="s">
        <v>151</v>
      </c>
    </row>
    <row r="137" s="2" customFormat="1" ht="16.5" customHeight="1">
      <c r="A137" s="39"/>
      <c r="B137" s="40"/>
      <c r="C137" s="219" t="s">
        <v>192</v>
      </c>
      <c r="D137" s="219" t="s">
        <v>153</v>
      </c>
      <c r="E137" s="220" t="s">
        <v>2873</v>
      </c>
      <c r="F137" s="221" t="s">
        <v>2874</v>
      </c>
      <c r="G137" s="222" t="s">
        <v>1112</v>
      </c>
      <c r="H137" s="223">
        <v>1</v>
      </c>
      <c r="I137" s="224"/>
      <c r="J137" s="225">
        <f>ROUND(I137*H137,2)</f>
        <v>0</v>
      </c>
      <c r="K137" s="221" t="s">
        <v>157</v>
      </c>
      <c r="L137" s="45"/>
      <c r="M137" s="226" t="s">
        <v>1</v>
      </c>
      <c r="N137" s="227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2857</v>
      </c>
      <c r="AT137" s="230" t="s">
        <v>153</v>
      </c>
      <c r="AU137" s="230" t="s">
        <v>89</v>
      </c>
      <c r="AY137" s="18" t="s">
        <v>151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2857</v>
      </c>
      <c r="BM137" s="230" t="s">
        <v>2875</v>
      </c>
    </row>
    <row r="138" s="13" customFormat="1">
      <c r="A138" s="13"/>
      <c r="B138" s="232"/>
      <c r="C138" s="233"/>
      <c r="D138" s="234" t="s">
        <v>160</v>
      </c>
      <c r="E138" s="235" t="s">
        <v>1</v>
      </c>
      <c r="F138" s="236" t="s">
        <v>2876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160</v>
      </c>
      <c r="AU138" s="242" t="s">
        <v>89</v>
      </c>
      <c r="AV138" s="13" t="s">
        <v>87</v>
      </c>
      <c r="AW138" s="13" t="s">
        <v>34</v>
      </c>
      <c r="AX138" s="13" t="s">
        <v>79</v>
      </c>
      <c r="AY138" s="242" t="s">
        <v>151</v>
      </c>
    </row>
    <row r="139" s="13" customFormat="1">
      <c r="A139" s="13"/>
      <c r="B139" s="232"/>
      <c r="C139" s="233"/>
      <c r="D139" s="234" t="s">
        <v>160</v>
      </c>
      <c r="E139" s="235" t="s">
        <v>1</v>
      </c>
      <c r="F139" s="236" t="s">
        <v>2877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160</v>
      </c>
      <c r="AU139" s="242" t="s">
        <v>89</v>
      </c>
      <c r="AV139" s="13" t="s">
        <v>87</v>
      </c>
      <c r="AW139" s="13" t="s">
        <v>34</v>
      </c>
      <c r="AX139" s="13" t="s">
        <v>79</v>
      </c>
      <c r="AY139" s="242" t="s">
        <v>151</v>
      </c>
    </row>
    <row r="140" s="14" customFormat="1">
      <c r="A140" s="14"/>
      <c r="B140" s="243"/>
      <c r="C140" s="244"/>
      <c r="D140" s="234" t="s">
        <v>160</v>
      </c>
      <c r="E140" s="245" t="s">
        <v>1</v>
      </c>
      <c r="F140" s="246" t="s">
        <v>87</v>
      </c>
      <c r="G140" s="244"/>
      <c r="H140" s="247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160</v>
      </c>
      <c r="AU140" s="253" t="s">
        <v>89</v>
      </c>
      <c r="AV140" s="14" t="s">
        <v>89</v>
      </c>
      <c r="AW140" s="14" t="s">
        <v>34</v>
      </c>
      <c r="AX140" s="14" t="s">
        <v>87</v>
      </c>
      <c r="AY140" s="253" t="s">
        <v>151</v>
      </c>
    </row>
    <row r="141" s="2" customFormat="1" ht="16.5" customHeight="1">
      <c r="A141" s="39"/>
      <c r="B141" s="40"/>
      <c r="C141" s="219" t="s">
        <v>197</v>
      </c>
      <c r="D141" s="219" t="s">
        <v>153</v>
      </c>
      <c r="E141" s="220" t="s">
        <v>2878</v>
      </c>
      <c r="F141" s="221" t="s">
        <v>2879</v>
      </c>
      <c r="G141" s="222" t="s">
        <v>1112</v>
      </c>
      <c r="H141" s="223">
        <v>1</v>
      </c>
      <c r="I141" s="224"/>
      <c r="J141" s="225">
        <f>ROUND(I141*H141,2)</f>
        <v>0</v>
      </c>
      <c r="K141" s="221" t="s">
        <v>157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2857</v>
      </c>
      <c r="AT141" s="230" t="s">
        <v>153</v>
      </c>
      <c r="AU141" s="230" t="s">
        <v>89</v>
      </c>
      <c r="AY141" s="18" t="s">
        <v>151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2857</v>
      </c>
      <c r="BM141" s="230" t="s">
        <v>2880</v>
      </c>
    </row>
    <row r="142" s="13" customFormat="1">
      <c r="A142" s="13"/>
      <c r="B142" s="232"/>
      <c r="C142" s="233"/>
      <c r="D142" s="234" t="s">
        <v>160</v>
      </c>
      <c r="E142" s="235" t="s">
        <v>1</v>
      </c>
      <c r="F142" s="236" t="s">
        <v>2881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160</v>
      </c>
      <c r="AU142" s="242" t="s">
        <v>89</v>
      </c>
      <c r="AV142" s="13" t="s">
        <v>87</v>
      </c>
      <c r="AW142" s="13" t="s">
        <v>34</v>
      </c>
      <c r="AX142" s="13" t="s">
        <v>79</v>
      </c>
      <c r="AY142" s="242" t="s">
        <v>151</v>
      </c>
    </row>
    <row r="143" s="13" customFormat="1">
      <c r="A143" s="13"/>
      <c r="B143" s="232"/>
      <c r="C143" s="233"/>
      <c r="D143" s="234" t="s">
        <v>160</v>
      </c>
      <c r="E143" s="235" t="s">
        <v>1</v>
      </c>
      <c r="F143" s="236" t="s">
        <v>2882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160</v>
      </c>
      <c r="AU143" s="242" t="s">
        <v>89</v>
      </c>
      <c r="AV143" s="13" t="s">
        <v>87</v>
      </c>
      <c r="AW143" s="13" t="s">
        <v>34</v>
      </c>
      <c r="AX143" s="13" t="s">
        <v>79</v>
      </c>
      <c r="AY143" s="242" t="s">
        <v>151</v>
      </c>
    </row>
    <row r="144" s="14" customFormat="1">
      <c r="A144" s="14"/>
      <c r="B144" s="243"/>
      <c r="C144" s="244"/>
      <c r="D144" s="234" t="s">
        <v>160</v>
      </c>
      <c r="E144" s="245" t="s">
        <v>1</v>
      </c>
      <c r="F144" s="246" t="s">
        <v>87</v>
      </c>
      <c r="G144" s="244"/>
      <c r="H144" s="247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160</v>
      </c>
      <c r="AU144" s="253" t="s">
        <v>89</v>
      </c>
      <c r="AV144" s="14" t="s">
        <v>89</v>
      </c>
      <c r="AW144" s="14" t="s">
        <v>34</v>
      </c>
      <c r="AX144" s="14" t="s">
        <v>87</v>
      </c>
      <c r="AY144" s="253" t="s">
        <v>151</v>
      </c>
    </row>
    <row r="145" s="2" customFormat="1" ht="16.5" customHeight="1">
      <c r="A145" s="39"/>
      <c r="B145" s="40"/>
      <c r="C145" s="219" t="s">
        <v>205</v>
      </c>
      <c r="D145" s="219" t="s">
        <v>153</v>
      </c>
      <c r="E145" s="220" t="s">
        <v>2883</v>
      </c>
      <c r="F145" s="221" t="s">
        <v>2884</v>
      </c>
      <c r="G145" s="222" t="s">
        <v>1112</v>
      </c>
      <c r="H145" s="223">
        <v>1</v>
      </c>
      <c r="I145" s="224"/>
      <c r="J145" s="225">
        <f>ROUND(I145*H145,2)</f>
        <v>0</v>
      </c>
      <c r="K145" s="221" t="s">
        <v>157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2857</v>
      </c>
      <c r="AT145" s="230" t="s">
        <v>153</v>
      </c>
      <c r="AU145" s="230" t="s">
        <v>89</v>
      </c>
      <c r="AY145" s="18" t="s">
        <v>151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2857</v>
      </c>
      <c r="BM145" s="230" t="s">
        <v>2885</v>
      </c>
    </row>
    <row r="146" s="13" customFormat="1">
      <c r="A146" s="13"/>
      <c r="B146" s="232"/>
      <c r="C146" s="233"/>
      <c r="D146" s="234" t="s">
        <v>160</v>
      </c>
      <c r="E146" s="235" t="s">
        <v>1</v>
      </c>
      <c r="F146" s="236" t="s">
        <v>2886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160</v>
      </c>
      <c r="AU146" s="242" t="s">
        <v>89</v>
      </c>
      <c r="AV146" s="13" t="s">
        <v>87</v>
      </c>
      <c r="AW146" s="13" t="s">
        <v>34</v>
      </c>
      <c r="AX146" s="13" t="s">
        <v>79</v>
      </c>
      <c r="AY146" s="242" t="s">
        <v>151</v>
      </c>
    </row>
    <row r="147" s="14" customFormat="1">
      <c r="A147" s="14"/>
      <c r="B147" s="243"/>
      <c r="C147" s="244"/>
      <c r="D147" s="234" t="s">
        <v>160</v>
      </c>
      <c r="E147" s="245" t="s">
        <v>1</v>
      </c>
      <c r="F147" s="246" t="s">
        <v>87</v>
      </c>
      <c r="G147" s="244"/>
      <c r="H147" s="247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160</v>
      </c>
      <c r="AU147" s="253" t="s">
        <v>89</v>
      </c>
      <c r="AV147" s="14" t="s">
        <v>89</v>
      </c>
      <c r="AW147" s="14" t="s">
        <v>34</v>
      </c>
      <c r="AX147" s="14" t="s">
        <v>87</v>
      </c>
      <c r="AY147" s="253" t="s">
        <v>151</v>
      </c>
    </row>
    <row r="148" s="12" customFormat="1" ht="22.8" customHeight="1">
      <c r="A148" s="12"/>
      <c r="B148" s="203"/>
      <c r="C148" s="204"/>
      <c r="D148" s="205" t="s">
        <v>78</v>
      </c>
      <c r="E148" s="217" t="s">
        <v>2887</v>
      </c>
      <c r="F148" s="217" t="s">
        <v>2888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SUM(P149:P163)</f>
        <v>0</v>
      </c>
      <c r="Q148" s="211"/>
      <c r="R148" s="212">
        <f>SUM(R149:R163)</f>
        <v>0</v>
      </c>
      <c r="S148" s="211"/>
      <c r="T148" s="213">
        <f>SUM(T149:T163)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192</v>
      </c>
      <c r="AT148" s="215" t="s">
        <v>78</v>
      </c>
      <c r="AU148" s="215" t="s">
        <v>87</v>
      </c>
      <c r="AY148" s="214" t="s">
        <v>151</v>
      </c>
      <c r="BK148" s="216">
        <f>SUM(BK149:BK163)</f>
        <v>0</v>
      </c>
    </row>
    <row r="149" s="2" customFormat="1" ht="16.5" customHeight="1">
      <c r="A149" s="39"/>
      <c r="B149" s="40"/>
      <c r="C149" s="219" t="s">
        <v>181</v>
      </c>
      <c r="D149" s="219" t="s">
        <v>153</v>
      </c>
      <c r="E149" s="220" t="s">
        <v>2889</v>
      </c>
      <c r="F149" s="221" t="s">
        <v>2890</v>
      </c>
      <c r="G149" s="222" t="s">
        <v>1112</v>
      </c>
      <c r="H149" s="223">
        <v>1</v>
      </c>
      <c r="I149" s="224"/>
      <c r="J149" s="225">
        <f>ROUND(I149*H149,2)</f>
        <v>0</v>
      </c>
      <c r="K149" s="221" t="s">
        <v>157</v>
      </c>
      <c r="L149" s="45"/>
      <c r="M149" s="226" t="s">
        <v>1</v>
      </c>
      <c r="N149" s="227" t="s">
        <v>44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2857</v>
      </c>
      <c r="AT149" s="230" t="s">
        <v>153</v>
      </c>
      <c r="AU149" s="230" t="s">
        <v>89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87</v>
      </c>
      <c r="BK149" s="231">
        <f>ROUND(I149*H149,2)</f>
        <v>0</v>
      </c>
      <c r="BL149" s="18" t="s">
        <v>2857</v>
      </c>
      <c r="BM149" s="230" t="s">
        <v>2891</v>
      </c>
    </row>
    <row r="150" s="2" customFormat="1" ht="16.5" customHeight="1">
      <c r="A150" s="39"/>
      <c r="B150" s="40"/>
      <c r="C150" s="219" t="s">
        <v>229</v>
      </c>
      <c r="D150" s="219" t="s">
        <v>153</v>
      </c>
      <c r="E150" s="220" t="s">
        <v>2892</v>
      </c>
      <c r="F150" s="221" t="s">
        <v>2893</v>
      </c>
      <c r="G150" s="222" t="s">
        <v>1112</v>
      </c>
      <c r="H150" s="223">
        <v>1</v>
      </c>
      <c r="I150" s="224"/>
      <c r="J150" s="225">
        <f>ROUND(I150*H150,2)</f>
        <v>0</v>
      </c>
      <c r="K150" s="221" t="s">
        <v>157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2857</v>
      </c>
      <c r="AT150" s="230" t="s">
        <v>153</v>
      </c>
      <c r="AU150" s="230" t="s">
        <v>89</v>
      </c>
      <c r="AY150" s="18" t="s">
        <v>151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2857</v>
      </c>
      <c r="BM150" s="230" t="s">
        <v>2894</v>
      </c>
    </row>
    <row r="151" s="13" customFormat="1">
      <c r="A151" s="13"/>
      <c r="B151" s="232"/>
      <c r="C151" s="233"/>
      <c r="D151" s="234" t="s">
        <v>160</v>
      </c>
      <c r="E151" s="235" t="s">
        <v>1</v>
      </c>
      <c r="F151" s="236" t="s">
        <v>2895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160</v>
      </c>
      <c r="AU151" s="242" t="s">
        <v>89</v>
      </c>
      <c r="AV151" s="13" t="s">
        <v>87</v>
      </c>
      <c r="AW151" s="13" t="s">
        <v>34</v>
      </c>
      <c r="AX151" s="13" t="s">
        <v>79</v>
      </c>
      <c r="AY151" s="242" t="s">
        <v>151</v>
      </c>
    </row>
    <row r="152" s="14" customFormat="1">
      <c r="A152" s="14"/>
      <c r="B152" s="243"/>
      <c r="C152" s="244"/>
      <c r="D152" s="234" t="s">
        <v>160</v>
      </c>
      <c r="E152" s="245" t="s">
        <v>1</v>
      </c>
      <c r="F152" s="246" t="s">
        <v>87</v>
      </c>
      <c r="G152" s="244"/>
      <c r="H152" s="247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160</v>
      </c>
      <c r="AU152" s="253" t="s">
        <v>89</v>
      </c>
      <c r="AV152" s="14" t="s">
        <v>89</v>
      </c>
      <c r="AW152" s="14" t="s">
        <v>34</v>
      </c>
      <c r="AX152" s="14" t="s">
        <v>87</v>
      </c>
      <c r="AY152" s="253" t="s">
        <v>151</v>
      </c>
    </row>
    <row r="153" s="2" customFormat="1" ht="16.5" customHeight="1">
      <c r="A153" s="39"/>
      <c r="B153" s="40"/>
      <c r="C153" s="219" t="s">
        <v>234</v>
      </c>
      <c r="D153" s="219" t="s">
        <v>153</v>
      </c>
      <c r="E153" s="220" t="s">
        <v>2896</v>
      </c>
      <c r="F153" s="221" t="s">
        <v>2897</v>
      </c>
      <c r="G153" s="222" t="s">
        <v>1112</v>
      </c>
      <c r="H153" s="223">
        <v>1</v>
      </c>
      <c r="I153" s="224"/>
      <c r="J153" s="225">
        <f>ROUND(I153*H153,2)</f>
        <v>0</v>
      </c>
      <c r="K153" s="221" t="s">
        <v>157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2857</v>
      </c>
      <c r="AT153" s="230" t="s">
        <v>153</v>
      </c>
      <c r="AU153" s="230" t="s">
        <v>89</v>
      </c>
      <c r="AY153" s="18" t="s">
        <v>151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87</v>
      </c>
      <c r="BK153" s="231">
        <f>ROUND(I153*H153,2)</f>
        <v>0</v>
      </c>
      <c r="BL153" s="18" t="s">
        <v>2857</v>
      </c>
      <c r="BM153" s="230" t="s">
        <v>2898</v>
      </c>
    </row>
    <row r="154" s="13" customFormat="1">
      <c r="A154" s="13"/>
      <c r="B154" s="232"/>
      <c r="C154" s="233"/>
      <c r="D154" s="234" t="s">
        <v>160</v>
      </c>
      <c r="E154" s="235" t="s">
        <v>1</v>
      </c>
      <c r="F154" s="236" t="s">
        <v>2899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160</v>
      </c>
      <c r="AU154" s="242" t="s">
        <v>89</v>
      </c>
      <c r="AV154" s="13" t="s">
        <v>87</v>
      </c>
      <c r="AW154" s="13" t="s">
        <v>34</v>
      </c>
      <c r="AX154" s="13" t="s">
        <v>79</v>
      </c>
      <c r="AY154" s="242" t="s">
        <v>151</v>
      </c>
    </row>
    <row r="155" s="13" customFormat="1">
      <c r="A155" s="13"/>
      <c r="B155" s="232"/>
      <c r="C155" s="233"/>
      <c r="D155" s="234" t="s">
        <v>160</v>
      </c>
      <c r="E155" s="235" t="s">
        <v>1</v>
      </c>
      <c r="F155" s="236" t="s">
        <v>2900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160</v>
      </c>
      <c r="AU155" s="242" t="s">
        <v>89</v>
      </c>
      <c r="AV155" s="13" t="s">
        <v>87</v>
      </c>
      <c r="AW155" s="13" t="s">
        <v>34</v>
      </c>
      <c r="AX155" s="13" t="s">
        <v>79</v>
      </c>
      <c r="AY155" s="242" t="s">
        <v>151</v>
      </c>
    </row>
    <row r="156" s="13" customFormat="1">
      <c r="A156" s="13"/>
      <c r="B156" s="232"/>
      <c r="C156" s="233"/>
      <c r="D156" s="234" t="s">
        <v>160</v>
      </c>
      <c r="E156" s="235" t="s">
        <v>1</v>
      </c>
      <c r="F156" s="236" t="s">
        <v>2901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160</v>
      </c>
      <c r="AU156" s="242" t="s">
        <v>89</v>
      </c>
      <c r="AV156" s="13" t="s">
        <v>87</v>
      </c>
      <c r="AW156" s="13" t="s">
        <v>34</v>
      </c>
      <c r="AX156" s="13" t="s">
        <v>79</v>
      </c>
      <c r="AY156" s="242" t="s">
        <v>151</v>
      </c>
    </row>
    <row r="157" s="13" customFormat="1">
      <c r="A157" s="13"/>
      <c r="B157" s="232"/>
      <c r="C157" s="233"/>
      <c r="D157" s="234" t="s">
        <v>160</v>
      </c>
      <c r="E157" s="235" t="s">
        <v>1</v>
      </c>
      <c r="F157" s="236" t="s">
        <v>2902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160</v>
      </c>
      <c r="AU157" s="242" t="s">
        <v>89</v>
      </c>
      <c r="AV157" s="13" t="s">
        <v>87</v>
      </c>
      <c r="AW157" s="13" t="s">
        <v>34</v>
      </c>
      <c r="AX157" s="13" t="s">
        <v>79</v>
      </c>
      <c r="AY157" s="242" t="s">
        <v>151</v>
      </c>
    </row>
    <row r="158" s="14" customFormat="1">
      <c r="A158" s="14"/>
      <c r="B158" s="243"/>
      <c r="C158" s="244"/>
      <c r="D158" s="234" t="s">
        <v>160</v>
      </c>
      <c r="E158" s="245" t="s">
        <v>1</v>
      </c>
      <c r="F158" s="246" t="s">
        <v>87</v>
      </c>
      <c r="G158" s="244"/>
      <c r="H158" s="247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160</v>
      </c>
      <c r="AU158" s="253" t="s">
        <v>89</v>
      </c>
      <c r="AV158" s="14" t="s">
        <v>89</v>
      </c>
      <c r="AW158" s="14" t="s">
        <v>34</v>
      </c>
      <c r="AX158" s="14" t="s">
        <v>87</v>
      </c>
      <c r="AY158" s="253" t="s">
        <v>151</v>
      </c>
    </row>
    <row r="159" s="2" customFormat="1" ht="16.5" customHeight="1">
      <c r="A159" s="39"/>
      <c r="B159" s="40"/>
      <c r="C159" s="219" t="s">
        <v>238</v>
      </c>
      <c r="D159" s="219" t="s">
        <v>153</v>
      </c>
      <c r="E159" s="220" t="s">
        <v>2903</v>
      </c>
      <c r="F159" s="221" t="s">
        <v>2904</v>
      </c>
      <c r="G159" s="222" t="s">
        <v>1112</v>
      </c>
      <c r="H159" s="223">
        <v>1</v>
      </c>
      <c r="I159" s="224"/>
      <c r="J159" s="225">
        <f>ROUND(I159*H159,2)</f>
        <v>0</v>
      </c>
      <c r="K159" s="221" t="s">
        <v>157</v>
      </c>
      <c r="L159" s="45"/>
      <c r="M159" s="226" t="s">
        <v>1</v>
      </c>
      <c r="N159" s="227" t="s">
        <v>44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2857</v>
      </c>
      <c r="AT159" s="230" t="s">
        <v>153</v>
      </c>
      <c r="AU159" s="230" t="s">
        <v>89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87</v>
      </c>
      <c r="BK159" s="231">
        <f>ROUND(I159*H159,2)</f>
        <v>0</v>
      </c>
      <c r="BL159" s="18" t="s">
        <v>2857</v>
      </c>
      <c r="BM159" s="230" t="s">
        <v>2905</v>
      </c>
    </row>
    <row r="160" s="13" customFormat="1">
      <c r="A160" s="13"/>
      <c r="B160" s="232"/>
      <c r="C160" s="233"/>
      <c r="D160" s="234" t="s">
        <v>160</v>
      </c>
      <c r="E160" s="235" t="s">
        <v>1</v>
      </c>
      <c r="F160" s="236" t="s">
        <v>2906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160</v>
      </c>
      <c r="AU160" s="242" t="s">
        <v>89</v>
      </c>
      <c r="AV160" s="13" t="s">
        <v>87</v>
      </c>
      <c r="AW160" s="13" t="s">
        <v>34</v>
      </c>
      <c r="AX160" s="13" t="s">
        <v>79</v>
      </c>
      <c r="AY160" s="242" t="s">
        <v>151</v>
      </c>
    </row>
    <row r="161" s="13" customFormat="1">
      <c r="A161" s="13"/>
      <c r="B161" s="232"/>
      <c r="C161" s="233"/>
      <c r="D161" s="234" t="s">
        <v>160</v>
      </c>
      <c r="E161" s="235" t="s">
        <v>1</v>
      </c>
      <c r="F161" s="236" t="s">
        <v>2907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160</v>
      </c>
      <c r="AU161" s="242" t="s">
        <v>89</v>
      </c>
      <c r="AV161" s="13" t="s">
        <v>87</v>
      </c>
      <c r="AW161" s="13" t="s">
        <v>34</v>
      </c>
      <c r="AX161" s="13" t="s">
        <v>79</v>
      </c>
      <c r="AY161" s="242" t="s">
        <v>151</v>
      </c>
    </row>
    <row r="162" s="14" customFormat="1">
      <c r="A162" s="14"/>
      <c r="B162" s="243"/>
      <c r="C162" s="244"/>
      <c r="D162" s="234" t="s">
        <v>160</v>
      </c>
      <c r="E162" s="245" t="s">
        <v>1</v>
      </c>
      <c r="F162" s="246" t="s">
        <v>87</v>
      </c>
      <c r="G162" s="244"/>
      <c r="H162" s="247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160</v>
      </c>
      <c r="AU162" s="253" t="s">
        <v>89</v>
      </c>
      <c r="AV162" s="14" t="s">
        <v>89</v>
      </c>
      <c r="AW162" s="14" t="s">
        <v>34</v>
      </c>
      <c r="AX162" s="14" t="s">
        <v>87</v>
      </c>
      <c r="AY162" s="253" t="s">
        <v>151</v>
      </c>
    </row>
    <row r="163" s="2" customFormat="1" ht="16.5" customHeight="1">
      <c r="A163" s="39"/>
      <c r="B163" s="40"/>
      <c r="C163" s="219" t="s">
        <v>247</v>
      </c>
      <c r="D163" s="219" t="s">
        <v>153</v>
      </c>
      <c r="E163" s="220" t="s">
        <v>2908</v>
      </c>
      <c r="F163" s="221" t="s">
        <v>2909</v>
      </c>
      <c r="G163" s="222" t="s">
        <v>1112</v>
      </c>
      <c r="H163" s="223">
        <v>1</v>
      </c>
      <c r="I163" s="224"/>
      <c r="J163" s="225">
        <f>ROUND(I163*H163,2)</f>
        <v>0</v>
      </c>
      <c r="K163" s="221" t="s">
        <v>157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2857</v>
      </c>
      <c r="AT163" s="230" t="s">
        <v>153</v>
      </c>
      <c r="AU163" s="230" t="s">
        <v>89</v>
      </c>
      <c r="AY163" s="18" t="s">
        <v>151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2857</v>
      </c>
      <c r="BM163" s="230" t="s">
        <v>2910</v>
      </c>
    </row>
    <row r="164" s="12" customFormat="1" ht="22.8" customHeight="1">
      <c r="A164" s="12"/>
      <c r="B164" s="203"/>
      <c r="C164" s="204"/>
      <c r="D164" s="205" t="s">
        <v>78</v>
      </c>
      <c r="E164" s="217" t="s">
        <v>2911</v>
      </c>
      <c r="F164" s="217" t="s">
        <v>2912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SUM(P165:P167)</f>
        <v>0</v>
      </c>
      <c r="Q164" s="211"/>
      <c r="R164" s="212">
        <f>SUM(R165:R167)</f>
        <v>0</v>
      </c>
      <c r="S164" s="211"/>
      <c r="T164" s="213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192</v>
      </c>
      <c r="AT164" s="215" t="s">
        <v>78</v>
      </c>
      <c r="AU164" s="215" t="s">
        <v>87</v>
      </c>
      <c r="AY164" s="214" t="s">
        <v>151</v>
      </c>
      <c r="BK164" s="216">
        <f>SUM(BK165:BK167)</f>
        <v>0</v>
      </c>
    </row>
    <row r="165" s="2" customFormat="1" ht="16.5" customHeight="1">
      <c r="A165" s="39"/>
      <c r="B165" s="40"/>
      <c r="C165" s="219" t="s">
        <v>262</v>
      </c>
      <c r="D165" s="219" t="s">
        <v>153</v>
      </c>
      <c r="E165" s="220" t="s">
        <v>2913</v>
      </c>
      <c r="F165" s="221" t="s">
        <v>2914</v>
      </c>
      <c r="G165" s="222" t="s">
        <v>1112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44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2857</v>
      </c>
      <c r="AT165" s="230" t="s">
        <v>153</v>
      </c>
      <c r="AU165" s="230" t="s">
        <v>89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87</v>
      </c>
      <c r="BK165" s="231">
        <f>ROUND(I165*H165,2)</f>
        <v>0</v>
      </c>
      <c r="BL165" s="18" t="s">
        <v>2857</v>
      </c>
      <c r="BM165" s="230" t="s">
        <v>2915</v>
      </c>
    </row>
    <row r="166" s="2" customFormat="1" ht="16.5" customHeight="1">
      <c r="A166" s="39"/>
      <c r="B166" s="40"/>
      <c r="C166" s="219" t="s">
        <v>271</v>
      </c>
      <c r="D166" s="219" t="s">
        <v>153</v>
      </c>
      <c r="E166" s="220" t="s">
        <v>2916</v>
      </c>
      <c r="F166" s="221" t="s">
        <v>2917</v>
      </c>
      <c r="G166" s="222" t="s">
        <v>1112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44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2147</v>
      </c>
      <c r="AT166" s="230" t="s">
        <v>153</v>
      </c>
      <c r="AU166" s="230" t="s">
        <v>89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87</v>
      </c>
      <c r="BK166" s="231">
        <f>ROUND(I166*H166,2)</f>
        <v>0</v>
      </c>
      <c r="BL166" s="18" t="s">
        <v>2147</v>
      </c>
      <c r="BM166" s="230" t="s">
        <v>2918</v>
      </c>
    </row>
    <row r="167" s="2" customFormat="1" ht="16.5" customHeight="1">
      <c r="A167" s="39"/>
      <c r="B167" s="40"/>
      <c r="C167" s="219" t="s">
        <v>8</v>
      </c>
      <c r="D167" s="219" t="s">
        <v>153</v>
      </c>
      <c r="E167" s="220" t="s">
        <v>2919</v>
      </c>
      <c r="F167" s="221" t="s">
        <v>2920</v>
      </c>
      <c r="G167" s="222" t="s">
        <v>2921</v>
      </c>
      <c r="H167" s="223">
        <v>1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44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2147</v>
      </c>
      <c r="AT167" s="230" t="s">
        <v>153</v>
      </c>
      <c r="AU167" s="230" t="s">
        <v>89</v>
      </c>
      <c r="AY167" s="18" t="s">
        <v>151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87</v>
      </c>
      <c r="BK167" s="231">
        <f>ROUND(I167*H167,2)</f>
        <v>0</v>
      </c>
      <c r="BL167" s="18" t="s">
        <v>2147</v>
      </c>
      <c r="BM167" s="230" t="s">
        <v>2922</v>
      </c>
    </row>
    <row r="168" s="12" customFormat="1" ht="22.8" customHeight="1">
      <c r="A168" s="12"/>
      <c r="B168" s="203"/>
      <c r="C168" s="204"/>
      <c r="D168" s="205" t="s">
        <v>78</v>
      </c>
      <c r="E168" s="217" t="s">
        <v>2923</v>
      </c>
      <c r="F168" s="217" t="s">
        <v>2924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P169</f>
        <v>0</v>
      </c>
      <c r="Q168" s="211"/>
      <c r="R168" s="212">
        <f>R169</f>
        <v>0</v>
      </c>
      <c r="S168" s="211"/>
      <c r="T168" s="213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192</v>
      </c>
      <c r="AT168" s="215" t="s">
        <v>78</v>
      </c>
      <c r="AU168" s="215" t="s">
        <v>87</v>
      </c>
      <c r="AY168" s="214" t="s">
        <v>151</v>
      </c>
      <c r="BK168" s="216">
        <f>BK169</f>
        <v>0</v>
      </c>
    </row>
    <row r="169" s="2" customFormat="1" ht="16.5" customHeight="1">
      <c r="A169" s="39"/>
      <c r="B169" s="40"/>
      <c r="C169" s="219" t="s">
        <v>209</v>
      </c>
      <c r="D169" s="219" t="s">
        <v>153</v>
      </c>
      <c r="E169" s="220" t="s">
        <v>2925</v>
      </c>
      <c r="F169" s="221" t="s">
        <v>2926</v>
      </c>
      <c r="G169" s="222" t="s">
        <v>1112</v>
      </c>
      <c r="H169" s="223">
        <v>1</v>
      </c>
      <c r="I169" s="224"/>
      <c r="J169" s="225">
        <f>ROUND(I169*H169,2)</f>
        <v>0</v>
      </c>
      <c r="K169" s="221" t="s">
        <v>157</v>
      </c>
      <c r="L169" s="45"/>
      <c r="M169" s="226" t="s">
        <v>1</v>
      </c>
      <c r="N169" s="227" t="s">
        <v>44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2857</v>
      </c>
      <c r="AT169" s="230" t="s">
        <v>153</v>
      </c>
      <c r="AU169" s="230" t="s">
        <v>89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87</v>
      </c>
      <c r="BK169" s="231">
        <f>ROUND(I169*H169,2)</f>
        <v>0</v>
      </c>
      <c r="BL169" s="18" t="s">
        <v>2857</v>
      </c>
      <c r="BM169" s="230" t="s">
        <v>2927</v>
      </c>
    </row>
    <row r="170" s="12" customFormat="1" ht="22.8" customHeight="1">
      <c r="A170" s="12"/>
      <c r="B170" s="203"/>
      <c r="C170" s="204"/>
      <c r="D170" s="205" t="s">
        <v>78</v>
      </c>
      <c r="E170" s="217" t="s">
        <v>2928</v>
      </c>
      <c r="F170" s="217" t="s">
        <v>2929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SUM(P171:P177)</f>
        <v>0</v>
      </c>
      <c r="Q170" s="211"/>
      <c r="R170" s="212">
        <f>SUM(R171:R177)</f>
        <v>0</v>
      </c>
      <c r="S170" s="211"/>
      <c r="T170" s="213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192</v>
      </c>
      <c r="AT170" s="215" t="s">
        <v>78</v>
      </c>
      <c r="AU170" s="215" t="s">
        <v>87</v>
      </c>
      <c r="AY170" s="214" t="s">
        <v>151</v>
      </c>
      <c r="BK170" s="216">
        <f>SUM(BK171:BK177)</f>
        <v>0</v>
      </c>
    </row>
    <row r="171" s="2" customFormat="1" ht="16.5" customHeight="1">
      <c r="A171" s="39"/>
      <c r="B171" s="40"/>
      <c r="C171" s="219" t="s">
        <v>300</v>
      </c>
      <c r="D171" s="219" t="s">
        <v>153</v>
      </c>
      <c r="E171" s="220" t="s">
        <v>2930</v>
      </c>
      <c r="F171" s="221" t="s">
        <v>2931</v>
      </c>
      <c r="G171" s="222" t="s">
        <v>1112</v>
      </c>
      <c r="H171" s="223">
        <v>1</v>
      </c>
      <c r="I171" s="224"/>
      <c r="J171" s="225">
        <f>ROUND(I171*H171,2)</f>
        <v>0</v>
      </c>
      <c r="K171" s="221" t="s">
        <v>157</v>
      </c>
      <c r="L171" s="45"/>
      <c r="M171" s="226" t="s">
        <v>1</v>
      </c>
      <c r="N171" s="227" t="s">
        <v>44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2857</v>
      </c>
      <c r="AT171" s="230" t="s">
        <v>153</v>
      </c>
      <c r="AU171" s="230" t="s">
        <v>89</v>
      </c>
      <c r="AY171" s="18" t="s">
        <v>151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87</v>
      </c>
      <c r="BK171" s="231">
        <f>ROUND(I171*H171,2)</f>
        <v>0</v>
      </c>
      <c r="BL171" s="18" t="s">
        <v>2857</v>
      </c>
      <c r="BM171" s="230" t="s">
        <v>2932</v>
      </c>
    </row>
    <row r="172" s="13" customFormat="1">
      <c r="A172" s="13"/>
      <c r="B172" s="232"/>
      <c r="C172" s="233"/>
      <c r="D172" s="234" t="s">
        <v>160</v>
      </c>
      <c r="E172" s="235" t="s">
        <v>1</v>
      </c>
      <c r="F172" s="236" t="s">
        <v>2933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160</v>
      </c>
      <c r="AU172" s="242" t="s">
        <v>89</v>
      </c>
      <c r="AV172" s="13" t="s">
        <v>87</v>
      </c>
      <c r="AW172" s="13" t="s">
        <v>34</v>
      </c>
      <c r="AX172" s="13" t="s">
        <v>79</v>
      </c>
      <c r="AY172" s="242" t="s">
        <v>151</v>
      </c>
    </row>
    <row r="173" s="14" customFormat="1">
      <c r="A173" s="14"/>
      <c r="B173" s="243"/>
      <c r="C173" s="244"/>
      <c r="D173" s="234" t="s">
        <v>160</v>
      </c>
      <c r="E173" s="245" t="s">
        <v>1</v>
      </c>
      <c r="F173" s="246" t="s">
        <v>87</v>
      </c>
      <c r="G173" s="244"/>
      <c r="H173" s="247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160</v>
      </c>
      <c r="AU173" s="253" t="s">
        <v>89</v>
      </c>
      <c r="AV173" s="14" t="s">
        <v>89</v>
      </c>
      <c r="AW173" s="14" t="s">
        <v>34</v>
      </c>
      <c r="AX173" s="14" t="s">
        <v>87</v>
      </c>
      <c r="AY173" s="253" t="s">
        <v>151</v>
      </c>
    </row>
    <row r="174" s="2" customFormat="1" ht="16.5" customHeight="1">
      <c r="A174" s="39"/>
      <c r="B174" s="40"/>
      <c r="C174" s="219" t="s">
        <v>306</v>
      </c>
      <c r="D174" s="219" t="s">
        <v>153</v>
      </c>
      <c r="E174" s="220" t="s">
        <v>2934</v>
      </c>
      <c r="F174" s="221" t="s">
        <v>2935</v>
      </c>
      <c r="G174" s="222" t="s">
        <v>2921</v>
      </c>
      <c r="H174" s="223">
        <v>1</v>
      </c>
      <c r="I174" s="224"/>
      <c r="J174" s="225">
        <f>ROUND(I174*H174,2)</f>
        <v>0</v>
      </c>
      <c r="K174" s="221" t="s">
        <v>157</v>
      </c>
      <c r="L174" s="45"/>
      <c r="M174" s="226" t="s">
        <v>1</v>
      </c>
      <c r="N174" s="227" t="s">
        <v>44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2857</v>
      </c>
      <c r="AT174" s="230" t="s">
        <v>153</v>
      </c>
      <c r="AU174" s="230" t="s">
        <v>89</v>
      </c>
      <c r="AY174" s="18" t="s">
        <v>151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87</v>
      </c>
      <c r="BK174" s="231">
        <f>ROUND(I174*H174,2)</f>
        <v>0</v>
      </c>
      <c r="BL174" s="18" t="s">
        <v>2857</v>
      </c>
      <c r="BM174" s="230" t="s">
        <v>2936</v>
      </c>
    </row>
    <row r="175" s="13" customFormat="1">
      <c r="A175" s="13"/>
      <c r="B175" s="232"/>
      <c r="C175" s="233"/>
      <c r="D175" s="234" t="s">
        <v>160</v>
      </c>
      <c r="E175" s="235" t="s">
        <v>1</v>
      </c>
      <c r="F175" s="236" t="s">
        <v>2937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160</v>
      </c>
      <c r="AU175" s="242" t="s">
        <v>89</v>
      </c>
      <c r="AV175" s="13" t="s">
        <v>87</v>
      </c>
      <c r="AW175" s="13" t="s">
        <v>34</v>
      </c>
      <c r="AX175" s="13" t="s">
        <v>79</v>
      </c>
      <c r="AY175" s="242" t="s">
        <v>151</v>
      </c>
    </row>
    <row r="176" s="14" customFormat="1">
      <c r="A176" s="14"/>
      <c r="B176" s="243"/>
      <c r="C176" s="244"/>
      <c r="D176" s="234" t="s">
        <v>160</v>
      </c>
      <c r="E176" s="245" t="s">
        <v>1</v>
      </c>
      <c r="F176" s="246" t="s">
        <v>87</v>
      </c>
      <c r="G176" s="244"/>
      <c r="H176" s="247">
        <v>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160</v>
      </c>
      <c r="AU176" s="253" t="s">
        <v>89</v>
      </c>
      <c r="AV176" s="14" t="s">
        <v>89</v>
      </c>
      <c r="AW176" s="14" t="s">
        <v>34</v>
      </c>
      <c r="AX176" s="14" t="s">
        <v>87</v>
      </c>
      <c r="AY176" s="253" t="s">
        <v>151</v>
      </c>
    </row>
    <row r="177" s="2" customFormat="1" ht="16.5" customHeight="1">
      <c r="A177" s="39"/>
      <c r="B177" s="40"/>
      <c r="C177" s="219" t="s">
        <v>311</v>
      </c>
      <c r="D177" s="219" t="s">
        <v>153</v>
      </c>
      <c r="E177" s="220" t="s">
        <v>2938</v>
      </c>
      <c r="F177" s="221" t="s">
        <v>2939</v>
      </c>
      <c r="G177" s="222" t="s">
        <v>1112</v>
      </c>
      <c r="H177" s="223">
        <v>1</v>
      </c>
      <c r="I177" s="224"/>
      <c r="J177" s="225">
        <f>ROUND(I177*H177,2)</f>
        <v>0</v>
      </c>
      <c r="K177" s="221" t="s">
        <v>1</v>
      </c>
      <c r="L177" s="45"/>
      <c r="M177" s="289" t="s">
        <v>1</v>
      </c>
      <c r="N177" s="290" t="s">
        <v>44</v>
      </c>
      <c r="O177" s="291"/>
      <c r="P177" s="292">
        <f>O177*H177</f>
        <v>0</v>
      </c>
      <c r="Q177" s="292">
        <v>0</v>
      </c>
      <c r="R177" s="292">
        <f>Q177*H177</f>
        <v>0</v>
      </c>
      <c r="S177" s="292">
        <v>0</v>
      </c>
      <c r="T177" s="29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2857</v>
      </c>
      <c r="AT177" s="230" t="s">
        <v>153</v>
      </c>
      <c r="AU177" s="230" t="s">
        <v>89</v>
      </c>
      <c r="AY177" s="18" t="s">
        <v>151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87</v>
      </c>
      <c r="BK177" s="231">
        <f>ROUND(I177*H177,2)</f>
        <v>0</v>
      </c>
      <c r="BL177" s="18" t="s">
        <v>2857</v>
      </c>
      <c r="BM177" s="230" t="s">
        <v>2940</v>
      </c>
    </row>
    <row r="178" s="2" customFormat="1" ht="6.96" customHeight="1">
      <c r="A178" s="39"/>
      <c r="B178" s="67"/>
      <c r="C178" s="68"/>
      <c r="D178" s="68"/>
      <c r="E178" s="68"/>
      <c r="F178" s="68"/>
      <c r="G178" s="68"/>
      <c r="H178" s="68"/>
      <c r="I178" s="68"/>
      <c r="J178" s="68"/>
      <c r="K178" s="68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uJoUAg6zc1Wq011Xqm+nYUxRj3kdzbnRLbEofBniJMJXgbRN9vC7QYmTYdEdBFtpKXhgLuEX8dpyn4e24Y/pHA==" hashValue="Oa20HZHgdaagnmsAAFjrqw6LEywoCW21bgjGllnAr17Jg32tsgH2g7JrQ0y/bdMlvO6NFRJ/FTZmlG/rG+RBiA==" algorithmName="SHA-512" password="CC35"/>
  <autoFilter ref="C122:K17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2021-02-18T14:55:36Z</dcterms:created>
  <dcterms:modified xsi:type="dcterms:W3CDTF">2021-02-18T14:55:52Z</dcterms:modified>
</cp:coreProperties>
</file>